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bastian\dla Sebastiana\Mrożonki\"/>
    </mc:Choice>
  </mc:AlternateContent>
  <xr:revisionPtr revIDLastSave="0" documentId="13_ncr:1_{89035758-89D9-4411-B6E9-EFF077DFDB84}" xr6:coauthVersionLast="36" xr6:coauthVersionMax="36" xr10:uidLastSave="{00000000-0000-0000-0000-000000000000}"/>
  <bookViews>
    <workbookView xWindow="0" yWindow="0" windowWidth="21720" windowHeight="8496" firstSheet="3" activeTab="3" xr2:uid="{00000000-000D-0000-FFFF-FFFF00000000}"/>
  </bookViews>
  <sheets>
    <sheet name="FORMULARZ OFERTOWY" sheetId="1" state="hidden" r:id="rId1"/>
    <sheet name="ASORTYMENT" sheetId="2" state="hidden" r:id="rId2"/>
    <sheet name="ZAPOTRZEBOWANIE" sheetId="3" state="hidden" r:id="rId3"/>
    <sheet name="Mrożonki" sheetId="4" r:id="rId4"/>
  </sheets>
  <definedNames>
    <definedName name="_xlnm.Print_Area" localSheetId="0">'FORMULARZ OFERTOWY'!$B$4:$J$101</definedName>
    <definedName name="_xlnm.Print_Area" localSheetId="3">Mrożonki!$B$1:$J$30</definedName>
    <definedName name="tb_asortyment">Tabela1[GRUPA ASORTYMENTU]</definedName>
    <definedName name="tb_jednostkamiary">Tabela2[JEDNOSTKA MIARY]</definedName>
    <definedName name="tb_vat">Tabela4[VAT (stawka)]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8" i="1"/>
  <c r="J8" i="1"/>
  <c r="G8" i="1" l="1"/>
  <c r="B5" i="1" l="1"/>
  <c r="B6" i="4" l="1"/>
  <c r="L3" i="3" l="1"/>
  <c r="C24" i="3" l="1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12" i="3"/>
  <c r="C13" i="3"/>
  <c r="C14" i="3"/>
  <c r="C15" i="3"/>
  <c r="C16" i="3"/>
  <c r="C17" i="3"/>
  <c r="C18" i="3"/>
  <c r="C19" i="3"/>
  <c r="C20" i="3"/>
  <c r="C21" i="3"/>
  <c r="C22" i="3"/>
  <c r="C23" i="3"/>
  <c r="C7" i="3"/>
  <c r="C8" i="3"/>
  <c r="C9" i="3"/>
  <c r="C10" i="3"/>
  <c r="C11" i="3"/>
  <c r="C6" i="3"/>
  <c r="B6" i="3" s="1"/>
  <c r="B9" i="3" l="1"/>
  <c r="B11" i="3"/>
  <c r="B10" i="3"/>
  <c r="B12" i="3"/>
  <c r="B8" i="3"/>
  <c r="B7" i="3"/>
  <c r="B351" i="3"/>
  <c r="B287" i="3"/>
  <c r="B335" i="3"/>
  <c r="B223" i="3"/>
  <c r="B38" i="3"/>
  <c r="B20" i="3"/>
  <c r="B17" i="3"/>
  <c r="B255" i="3"/>
  <c r="B207" i="3"/>
  <c r="B160" i="3"/>
  <c r="B128" i="3"/>
  <c r="B97" i="3"/>
  <c r="B81" i="3"/>
  <c r="B66" i="3"/>
  <c r="B24" i="3"/>
  <c r="B19" i="3"/>
  <c r="B373" i="3"/>
  <c r="B365" i="3"/>
  <c r="B327" i="3"/>
  <c r="B297" i="3"/>
  <c r="B267" i="3"/>
  <c r="B244" i="3"/>
  <c r="B237" i="3"/>
  <c r="B199" i="3"/>
  <c r="B170" i="3"/>
  <c r="B140" i="3"/>
  <c r="B117" i="3"/>
  <c r="B74" i="3"/>
  <c r="B30" i="3"/>
  <c r="B18" i="3"/>
  <c r="B372" i="3"/>
  <c r="B364" i="3"/>
  <c r="B356" i="3"/>
  <c r="B349" i="3"/>
  <c r="B319" i="3"/>
  <c r="B311" i="3"/>
  <c r="B281" i="3"/>
  <c r="B251" i="3"/>
  <c r="B228" i="3"/>
  <c r="B221" i="3"/>
  <c r="B192" i="3"/>
  <c r="B184" i="3"/>
  <c r="B367" i="3"/>
  <c r="B124" i="3"/>
  <c r="B101" i="3"/>
  <c r="B58" i="3"/>
  <c r="B340" i="3"/>
  <c r="B295" i="3"/>
  <c r="B265" i="3"/>
  <c r="B235" i="3"/>
  <c r="B212" i="3"/>
  <c r="B205" i="3"/>
  <c r="B176" i="3"/>
  <c r="B168" i="3"/>
  <c r="B108" i="3"/>
  <c r="B86" i="3"/>
  <c r="B50" i="3"/>
  <c r="B42" i="3"/>
  <c r="B23" i="3"/>
  <c r="B347" i="3"/>
  <c r="B324" i="3"/>
  <c r="B317" i="3"/>
  <c r="B279" i="3"/>
  <c r="B249" i="3"/>
  <c r="B219" i="3"/>
  <c r="B196" i="3"/>
  <c r="B190" i="3"/>
  <c r="B152" i="3"/>
  <c r="B93" i="3"/>
  <c r="B71" i="3"/>
  <c r="B27" i="3"/>
  <c r="B333" i="3"/>
  <c r="B303" i="3"/>
  <c r="B22" i="3"/>
  <c r="B16" i="3"/>
  <c r="B377" i="3"/>
  <c r="B369" i="3"/>
  <c r="B361" i="3"/>
  <c r="B331" i="3"/>
  <c r="B308" i="3"/>
  <c r="B301" i="3"/>
  <c r="B271" i="3"/>
  <c r="B263" i="3"/>
  <c r="B233" i="3"/>
  <c r="B203" i="3"/>
  <c r="B181" i="3"/>
  <c r="B174" i="3"/>
  <c r="B144" i="3"/>
  <c r="B136" i="3"/>
  <c r="B78" i="3"/>
  <c r="B55" i="3"/>
  <c r="B34" i="3"/>
  <c r="B26" i="3"/>
  <c r="B21" i="3"/>
  <c r="B15" i="3"/>
  <c r="B376" i="3"/>
  <c r="B368" i="3"/>
  <c r="B345" i="3"/>
  <c r="B315" i="3"/>
  <c r="B292" i="3"/>
  <c r="B285" i="3"/>
  <c r="B247" i="3"/>
  <c r="B217" i="3"/>
  <c r="B188" i="3"/>
  <c r="B165" i="3"/>
  <c r="B158" i="3"/>
  <c r="B120" i="3"/>
  <c r="B62" i="3"/>
  <c r="B39" i="3"/>
  <c r="B25" i="3"/>
  <c r="B14" i="3"/>
  <c r="B276" i="3"/>
  <c r="B239" i="3"/>
  <c r="B201" i="3"/>
  <c r="B172" i="3"/>
  <c r="B149" i="3"/>
  <c r="B112" i="3"/>
  <c r="B104" i="3"/>
  <c r="B46" i="3"/>
  <c r="B359" i="3"/>
  <c r="B329" i="3"/>
  <c r="B299" i="3"/>
  <c r="B269" i="3"/>
  <c r="B231" i="3"/>
  <c r="B13" i="3"/>
  <c r="B343" i="3"/>
  <c r="B313" i="3"/>
  <c r="B283" i="3"/>
  <c r="B260" i="3"/>
  <c r="B253" i="3"/>
  <c r="B215" i="3"/>
  <c r="B186" i="3"/>
  <c r="B156" i="3"/>
  <c r="B133" i="3"/>
  <c r="B89" i="3"/>
  <c r="B350" i="3"/>
  <c r="B334" i="3"/>
  <c r="B318" i="3"/>
  <c r="B302" i="3"/>
  <c r="B286" i="3"/>
  <c r="B270" i="3"/>
  <c r="B254" i="3"/>
  <c r="B238" i="3"/>
  <c r="B222" i="3"/>
  <c r="B206" i="3"/>
  <c r="B191" i="3"/>
  <c r="B175" i="3"/>
  <c r="B159" i="3"/>
  <c r="B154" i="3"/>
  <c r="B143" i="3"/>
  <c r="B138" i="3"/>
  <c r="B127" i="3"/>
  <c r="B122" i="3"/>
  <c r="B111" i="3"/>
  <c r="B106" i="3"/>
  <c r="B96" i="3"/>
  <c r="B91" i="3"/>
  <c r="B76" i="3"/>
  <c r="B65" i="3"/>
  <c r="B60" i="3"/>
  <c r="B49" i="3"/>
  <c r="B44" i="3"/>
  <c r="B33" i="3"/>
  <c r="B28" i="3"/>
  <c r="B360" i="3"/>
  <c r="B339" i="3"/>
  <c r="B312" i="3"/>
  <c r="B280" i="3"/>
  <c r="B259" i="3"/>
  <c r="B232" i="3"/>
  <c r="B200" i="3"/>
  <c r="B180" i="3"/>
  <c r="B153" i="3"/>
  <c r="B132" i="3"/>
  <c r="B116" i="3"/>
  <c r="B85" i="3"/>
  <c r="B43" i="3"/>
  <c r="B355" i="3"/>
  <c r="B328" i="3"/>
  <c r="B307" i="3"/>
  <c r="B291" i="3"/>
  <c r="B264" i="3"/>
  <c r="B243" i="3"/>
  <c r="B216" i="3"/>
  <c r="B195" i="3"/>
  <c r="B169" i="3"/>
  <c r="B148" i="3"/>
  <c r="B121" i="3"/>
  <c r="B100" i="3"/>
  <c r="B75" i="3"/>
  <c r="B59" i="3"/>
  <c r="B354" i="3"/>
  <c r="B322" i="3"/>
  <c r="B290" i="3"/>
  <c r="B242" i="3"/>
  <c r="B226" i="3"/>
  <c r="B210" i="3"/>
  <c r="B179" i="3"/>
  <c r="B163" i="3"/>
  <c r="B147" i="3"/>
  <c r="B142" i="3"/>
  <c r="B131" i="3"/>
  <c r="B126" i="3"/>
  <c r="B115" i="3"/>
  <c r="B110" i="3"/>
  <c r="B99" i="3"/>
  <c r="B95" i="3"/>
  <c r="B84" i="3"/>
  <c r="B80" i="3"/>
  <c r="B69" i="3"/>
  <c r="B64" i="3"/>
  <c r="B53" i="3"/>
  <c r="B48" i="3"/>
  <c r="B37" i="3"/>
  <c r="B32" i="3"/>
  <c r="B344" i="3"/>
  <c r="B323" i="3"/>
  <c r="B296" i="3"/>
  <c r="B275" i="3"/>
  <c r="B248" i="3"/>
  <c r="B227" i="3"/>
  <c r="B211" i="3"/>
  <c r="B185" i="3"/>
  <c r="B164" i="3"/>
  <c r="B137" i="3"/>
  <c r="B105" i="3"/>
  <c r="B90" i="3"/>
  <c r="B70" i="3"/>
  <c r="B54" i="3"/>
  <c r="B338" i="3"/>
  <c r="B306" i="3"/>
  <c r="B274" i="3"/>
  <c r="B258" i="3"/>
  <c r="B348" i="3"/>
  <c r="B332" i="3"/>
  <c r="B316" i="3"/>
  <c r="B300" i="3"/>
  <c r="B284" i="3"/>
  <c r="B268" i="3"/>
  <c r="B252" i="3"/>
  <c r="B236" i="3"/>
  <c r="B220" i="3"/>
  <c r="B204" i="3"/>
  <c r="B189" i="3"/>
  <c r="B173" i="3"/>
  <c r="B157" i="3"/>
  <c r="B141" i="3"/>
  <c r="B125" i="3"/>
  <c r="B109" i="3"/>
  <c r="B94" i="3"/>
  <c r="B79" i="3"/>
  <c r="B63" i="3"/>
  <c r="B47" i="3"/>
  <c r="B31" i="3"/>
  <c r="B371" i="3"/>
  <c r="B363" i="3"/>
  <c r="B353" i="3"/>
  <c r="B337" i="3"/>
  <c r="B310" i="3"/>
  <c r="B294" i="3"/>
  <c r="B278" i="3"/>
  <c r="B262" i="3"/>
  <c r="B246" i="3"/>
  <c r="B230" i="3"/>
  <c r="B214" i="3"/>
  <c r="B198" i="3"/>
  <c r="B183" i="3"/>
  <c r="B167" i="3"/>
  <c r="B146" i="3"/>
  <c r="B135" i="3"/>
  <c r="B119" i="3"/>
  <c r="B103" i="3"/>
  <c r="B88" i="3"/>
  <c r="B73" i="3"/>
  <c r="B57" i="3"/>
  <c r="B36" i="3"/>
  <c r="B379" i="3"/>
  <c r="B358" i="3"/>
  <c r="B342" i="3"/>
  <c r="B326" i="3"/>
  <c r="B321" i="3"/>
  <c r="B305" i="3"/>
  <c r="B289" i="3"/>
  <c r="B273" i="3"/>
  <c r="B257" i="3"/>
  <c r="B241" i="3"/>
  <c r="B225" i="3"/>
  <c r="B209" i="3"/>
  <c r="B194" i="3"/>
  <c r="B178" i="3"/>
  <c r="B162" i="3"/>
  <c r="B151" i="3"/>
  <c r="B130" i="3"/>
  <c r="B114" i="3"/>
  <c r="B98" i="3"/>
  <c r="B83" i="3"/>
  <c r="B68" i="3"/>
  <c r="B52" i="3"/>
  <c r="B41" i="3"/>
  <c r="B352" i="3"/>
  <c r="B336" i="3"/>
  <c r="B320" i="3"/>
  <c r="B304" i="3"/>
  <c r="B288" i="3"/>
  <c r="B272" i="3"/>
  <c r="B256" i="3"/>
  <c r="B240" i="3"/>
  <c r="B224" i="3"/>
  <c r="B208" i="3"/>
  <c r="B193" i="3"/>
  <c r="B177" i="3"/>
  <c r="B161" i="3"/>
  <c r="B145" i="3"/>
  <c r="B129" i="3"/>
  <c r="B113" i="3"/>
  <c r="B82" i="3"/>
  <c r="B67" i="3"/>
  <c r="B51" i="3"/>
  <c r="B35" i="3"/>
  <c r="B375" i="3"/>
  <c r="B378" i="3"/>
  <c r="B374" i="3"/>
  <c r="B370" i="3"/>
  <c r="B366" i="3"/>
  <c r="B362" i="3"/>
  <c r="B357" i="3"/>
  <c r="B346" i="3"/>
  <c r="B341" i="3"/>
  <c r="B330" i="3"/>
  <c r="B325" i="3"/>
  <c r="B314" i="3"/>
  <c r="B309" i="3"/>
  <c r="B298" i="3"/>
  <c r="B293" i="3"/>
  <c r="B282" i="3"/>
  <c r="B277" i="3"/>
  <c r="B266" i="3"/>
  <c r="B261" i="3"/>
  <c r="B250" i="3"/>
  <c r="B245" i="3"/>
  <c r="B234" i="3"/>
  <c r="B229" i="3"/>
  <c r="B218" i="3"/>
  <c r="B213" i="3"/>
  <c r="B202" i="3"/>
  <c r="B197" i="3"/>
  <c r="B187" i="3"/>
  <c r="B182" i="3"/>
  <c r="B171" i="3"/>
  <c r="B166" i="3"/>
  <c r="B155" i="3"/>
  <c r="B150" i="3"/>
  <c r="B139" i="3"/>
  <c r="B134" i="3"/>
  <c r="B123" i="3"/>
  <c r="B118" i="3"/>
  <c r="B107" i="3"/>
  <c r="B102" i="3"/>
  <c r="B92" i="3"/>
  <c r="B87" i="3"/>
  <c r="B77" i="3"/>
  <c r="B72" i="3"/>
  <c r="B61" i="3"/>
  <c r="B56" i="3"/>
  <c r="B45" i="3"/>
  <c r="B40" i="3"/>
  <c r="B29" i="3"/>
  <c r="D8" i="1" l="1"/>
  <c r="E8" i="1"/>
  <c r="E9" i="1"/>
  <c r="H8" i="1"/>
  <c r="C8" i="1"/>
  <c r="D13" i="4"/>
  <c r="C17" i="4"/>
  <c r="C11" i="4"/>
  <c r="H21" i="4"/>
  <c r="D24" i="4"/>
  <c r="H19" i="4"/>
  <c r="C12" i="4"/>
  <c r="D20" i="4"/>
  <c r="D14" i="4"/>
  <c r="C9" i="4"/>
  <c r="C16" i="4"/>
  <c r="D21" i="4"/>
  <c r="D15" i="4"/>
  <c r="H13" i="4"/>
  <c r="D16" i="4"/>
  <c r="H15" i="4"/>
  <c r="D19" i="4"/>
  <c r="D12" i="4"/>
  <c r="H22" i="4"/>
  <c r="C23" i="4"/>
  <c r="H16" i="4"/>
  <c r="D9" i="4"/>
  <c r="H12" i="4"/>
  <c r="D18" i="4"/>
  <c r="H10" i="4"/>
  <c r="H18" i="4"/>
  <c r="H20" i="4"/>
  <c r="C13" i="4"/>
  <c r="D10" i="4"/>
  <c r="H9" i="4"/>
  <c r="C14" i="4"/>
  <c r="C19" i="4"/>
  <c r="C22" i="4"/>
  <c r="H17" i="4"/>
  <c r="H11" i="4"/>
  <c r="C20" i="4"/>
  <c r="D17" i="4"/>
  <c r="D22" i="4"/>
  <c r="C24" i="4"/>
  <c r="C21" i="4"/>
  <c r="H14" i="4"/>
  <c r="D23" i="4"/>
  <c r="H23" i="4"/>
  <c r="D11" i="4"/>
  <c r="C10" i="4"/>
  <c r="C15" i="4"/>
  <c r="C18" i="4"/>
  <c r="H24" i="4"/>
  <c r="E12" i="1"/>
  <c r="H19" i="1"/>
  <c r="H59" i="1"/>
  <c r="C44" i="1"/>
  <c r="C40" i="1"/>
  <c r="C62" i="1"/>
  <c r="C18" i="1"/>
  <c r="C64" i="1"/>
  <c r="H13" i="1"/>
  <c r="C49" i="1"/>
  <c r="C81" i="1"/>
  <c r="D74" i="1"/>
  <c r="E70" i="1"/>
  <c r="H66" i="1"/>
  <c r="C11" i="1"/>
  <c r="D49" i="1"/>
  <c r="E45" i="1"/>
  <c r="H41" i="1"/>
  <c r="D80" i="1"/>
  <c r="E76" i="1"/>
  <c r="H72" i="1"/>
  <c r="C98" i="1"/>
  <c r="D47" i="1"/>
  <c r="E43" i="1"/>
  <c r="H39" i="1"/>
  <c r="D16" i="1"/>
  <c r="C47" i="1"/>
  <c r="C79" i="1"/>
  <c r="D78" i="1"/>
  <c r="E74" i="1"/>
  <c r="H70" i="1"/>
  <c r="C90" i="1"/>
  <c r="D69" i="1"/>
  <c r="E65" i="1"/>
  <c r="H61" i="1"/>
  <c r="D44" i="1"/>
  <c r="E40" i="1"/>
  <c r="H100" i="1"/>
  <c r="H36" i="1"/>
  <c r="H14" i="1"/>
  <c r="D83" i="1"/>
  <c r="D19" i="1"/>
  <c r="E79" i="1"/>
  <c r="H75" i="1"/>
  <c r="E15" i="1"/>
  <c r="C56" i="1"/>
  <c r="H11" i="1"/>
  <c r="C26" i="1"/>
  <c r="C80" i="1"/>
  <c r="H17" i="1"/>
  <c r="C53" i="1"/>
  <c r="C85" i="1"/>
  <c r="D66" i="1"/>
  <c r="E62" i="1"/>
  <c r="H58" i="1"/>
  <c r="D11" i="1"/>
  <c r="D41" i="1"/>
  <c r="E101" i="1"/>
  <c r="E37" i="1"/>
  <c r="H97" i="1"/>
  <c r="H33" i="1"/>
  <c r="D72" i="1"/>
  <c r="E68" i="1"/>
  <c r="H64" i="1"/>
  <c r="D39" i="1"/>
  <c r="E99" i="1"/>
  <c r="E35" i="1"/>
  <c r="H95" i="1"/>
  <c r="H31" i="1"/>
  <c r="C51" i="1"/>
  <c r="C83" i="1"/>
  <c r="D70" i="1"/>
  <c r="E66" i="1"/>
  <c r="H62" i="1"/>
  <c r="D15" i="1"/>
  <c r="D61" i="1"/>
  <c r="E57" i="1"/>
  <c r="H53" i="1"/>
  <c r="D100" i="1"/>
  <c r="D36" i="1"/>
  <c r="E96" i="1"/>
  <c r="E32" i="1"/>
  <c r="H92" i="1"/>
  <c r="H28" i="1"/>
  <c r="D75" i="1"/>
  <c r="E71" i="1"/>
  <c r="H67" i="1"/>
  <c r="C34" i="1"/>
  <c r="C22" i="1"/>
  <c r="C20" i="1"/>
  <c r="C42" i="1"/>
  <c r="C96" i="1"/>
  <c r="C25" i="1"/>
  <c r="C57" i="1"/>
  <c r="C89" i="1"/>
  <c r="D58" i="1"/>
  <c r="E54" i="1"/>
  <c r="H50" i="1"/>
  <c r="E14" i="1"/>
  <c r="D97" i="1"/>
  <c r="D33" i="1"/>
  <c r="E93" i="1"/>
  <c r="E29" i="1"/>
  <c r="H89" i="1"/>
  <c r="H25" i="1"/>
  <c r="D64" i="1"/>
  <c r="E60" i="1"/>
  <c r="H56" i="1"/>
  <c r="D95" i="1"/>
  <c r="D31" i="1"/>
  <c r="E91" i="1"/>
  <c r="E27" i="1"/>
  <c r="H87" i="1"/>
  <c r="H23" i="1"/>
  <c r="C23" i="1"/>
  <c r="C55" i="1"/>
  <c r="C87" i="1"/>
  <c r="D62" i="1"/>
  <c r="E58" i="1"/>
  <c r="H54" i="1"/>
  <c r="D53" i="1"/>
  <c r="E49" i="1"/>
  <c r="H45" i="1"/>
  <c r="D92" i="1"/>
  <c r="D28" i="1"/>
  <c r="E88" i="1"/>
  <c r="E24" i="1"/>
  <c r="H84" i="1"/>
  <c r="H20" i="1"/>
  <c r="D67" i="1"/>
  <c r="E63" i="1"/>
  <c r="C50" i="1"/>
  <c r="C70" i="1"/>
  <c r="C36" i="1"/>
  <c r="C58" i="1"/>
  <c r="C29" i="1"/>
  <c r="C61" i="1"/>
  <c r="C93" i="1"/>
  <c r="D50" i="1"/>
  <c r="E46" i="1"/>
  <c r="H42" i="1"/>
  <c r="E18" i="1"/>
  <c r="H12" i="1"/>
  <c r="D89" i="1"/>
  <c r="D25" i="1"/>
  <c r="E85" i="1"/>
  <c r="E21" i="1"/>
  <c r="H81" i="1"/>
  <c r="C86" i="1"/>
  <c r="D56" i="1"/>
  <c r="E52" i="1"/>
  <c r="H48" i="1"/>
  <c r="C9" i="1"/>
  <c r="D87" i="1"/>
  <c r="D23" i="1"/>
  <c r="E83" i="1"/>
  <c r="E19" i="1"/>
  <c r="H79" i="1"/>
  <c r="C78" i="1"/>
  <c r="C27" i="1"/>
  <c r="C59" i="1"/>
  <c r="C91" i="1"/>
  <c r="D54" i="1"/>
  <c r="E50" i="1"/>
  <c r="H46" i="1"/>
  <c r="D9" i="1"/>
  <c r="H9" i="1"/>
  <c r="D45" i="1"/>
  <c r="E41" i="1"/>
  <c r="H101" i="1"/>
  <c r="H37" i="1"/>
  <c r="D84" i="1"/>
  <c r="D20" i="1"/>
  <c r="E80" i="1"/>
  <c r="H76" i="1"/>
  <c r="C76" i="1"/>
  <c r="D59" i="1"/>
  <c r="E55" i="1"/>
  <c r="H51" i="1"/>
  <c r="D14" i="1"/>
  <c r="C66" i="1"/>
  <c r="C60" i="1"/>
  <c r="C52" i="1"/>
  <c r="C10" i="1"/>
  <c r="C33" i="1"/>
  <c r="C65" i="1"/>
  <c r="C97" i="1"/>
  <c r="D42" i="1"/>
  <c r="E38" i="1"/>
  <c r="H98" i="1"/>
  <c r="H34" i="1"/>
  <c r="C12" i="1"/>
  <c r="D18" i="1"/>
  <c r="D81" i="1"/>
  <c r="E77" i="1"/>
  <c r="H73" i="1"/>
  <c r="D48" i="1"/>
  <c r="E44" i="1"/>
  <c r="H40" i="1"/>
  <c r="H16" i="1"/>
  <c r="D79" i="1"/>
  <c r="E75" i="1"/>
  <c r="H71" i="1"/>
  <c r="C94" i="1"/>
  <c r="C31" i="1"/>
  <c r="C63" i="1"/>
  <c r="C95" i="1"/>
  <c r="D46" i="1"/>
  <c r="E42" i="1"/>
  <c r="H38" i="1"/>
  <c r="H10" i="1"/>
  <c r="C19" i="1"/>
  <c r="D101" i="1"/>
  <c r="D37" i="1"/>
  <c r="E97" i="1"/>
  <c r="E33" i="1"/>
  <c r="H93" i="1"/>
  <c r="H29" i="1"/>
  <c r="D76" i="1"/>
  <c r="E72" i="1"/>
  <c r="H68" i="1"/>
  <c r="C92" i="1"/>
  <c r="D51" i="1"/>
  <c r="E47" i="1"/>
  <c r="H43" i="1"/>
  <c r="C54" i="1"/>
  <c r="E11" i="1"/>
  <c r="H15" i="1"/>
  <c r="C68" i="1"/>
  <c r="D17" i="1"/>
  <c r="D13" i="1"/>
  <c r="C37" i="1"/>
  <c r="C69" i="1"/>
  <c r="C101" i="1"/>
  <c r="D98" i="1"/>
  <c r="D34" i="1"/>
  <c r="E94" i="1"/>
  <c r="E30" i="1"/>
  <c r="H90" i="1"/>
  <c r="H26" i="1"/>
  <c r="E13" i="1"/>
  <c r="D73" i="1"/>
  <c r="E69" i="1"/>
  <c r="H65" i="1"/>
  <c r="D40" i="1"/>
  <c r="E100" i="1"/>
  <c r="E36" i="1"/>
  <c r="H96" i="1"/>
  <c r="H32" i="1"/>
  <c r="D71" i="1"/>
  <c r="E67" i="1"/>
  <c r="H63" i="1"/>
  <c r="C35" i="1"/>
  <c r="C67" i="1"/>
  <c r="C99" i="1"/>
  <c r="D38" i="1"/>
  <c r="E98" i="1"/>
  <c r="E34" i="1"/>
  <c r="H94" i="1"/>
  <c r="H30" i="1"/>
  <c r="H18" i="1"/>
  <c r="D93" i="1"/>
  <c r="D29" i="1"/>
  <c r="E89" i="1"/>
  <c r="E25" i="1"/>
  <c r="H85" i="1"/>
  <c r="H21" i="1"/>
  <c r="D68" i="1"/>
  <c r="E64" i="1"/>
  <c r="H60" i="1"/>
  <c r="D43" i="1"/>
  <c r="E39" i="1"/>
  <c r="H99" i="1"/>
  <c r="H35" i="1"/>
  <c r="D10" i="1"/>
  <c r="E17" i="1"/>
  <c r="C30" i="1"/>
  <c r="C38" i="1"/>
  <c r="C32" i="1"/>
  <c r="C17" i="1"/>
  <c r="C41" i="1"/>
  <c r="C73" i="1"/>
  <c r="D90" i="1"/>
  <c r="D26" i="1"/>
  <c r="E86" i="1"/>
  <c r="E22" i="1"/>
  <c r="H82" i="1"/>
  <c r="C72" i="1"/>
  <c r="C16" i="1"/>
  <c r="D65" i="1"/>
  <c r="E61" i="1"/>
  <c r="H57" i="1"/>
  <c r="D96" i="1"/>
  <c r="D32" i="1"/>
  <c r="E92" i="1"/>
  <c r="E28" i="1"/>
  <c r="H88" i="1"/>
  <c r="H24" i="1"/>
  <c r="D63" i="1"/>
  <c r="E59" i="1"/>
  <c r="H55" i="1"/>
  <c r="C39" i="1"/>
  <c r="C71" i="1"/>
  <c r="D94" i="1"/>
  <c r="D30" i="1"/>
  <c r="E90" i="1"/>
  <c r="E26" i="1"/>
  <c r="H86" i="1"/>
  <c r="H22" i="1"/>
  <c r="E16" i="1"/>
  <c r="D85" i="1"/>
  <c r="D21" i="1"/>
  <c r="E81" i="1"/>
  <c r="H77" i="1"/>
  <c r="C84" i="1"/>
  <c r="D60" i="1"/>
  <c r="E56" i="1"/>
  <c r="H52" i="1"/>
  <c r="D99" i="1"/>
  <c r="D35" i="1"/>
  <c r="E95" i="1"/>
  <c r="E31" i="1"/>
  <c r="H91" i="1"/>
  <c r="H27" i="1"/>
  <c r="C28" i="1"/>
  <c r="C24" i="1"/>
  <c r="C46" i="1"/>
  <c r="C14" i="1"/>
  <c r="C48" i="1"/>
  <c r="D12" i="1"/>
  <c r="C45" i="1"/>
  <c r="C77" i="1"/>
  <c r="D82" i="1"/>
  <c r="E78" i="1"/>
  <c r="H74" i="1"/>
  <c r="C88" i="1"/>
  <c r="C21" i="1"/>
  <c r="D57" i="1"/>
  <c r="E53" i="1"/>
  <c r="H49" i="1"/>
  <c r="D88" i="1"/>
  <c r="D24" i="1"/>
  <c r="E84" i="1"/>
  <c r="E20" i="1"/>
  <c r="H80" i="1"/>
  <c r="C82" i="1"/>
  <c r="D55" i="1"/>
  <c r="E51" i="1"/>
  <c r="H47" i="1"/>
  <c r="E10" i="1"/>
  <c r="C43" i="1"/>
  <c r="C75" i="1"/>
  <c r="D86" i="1"/>
  <c r="D22" i="1"/>
  <c r="E82" i="1"/>
  <c r="H78" i="1"/>
  <c r="C74" i="1"/>
  <c r="C15" i="1"/>
  <c r="D77" i="1"/>
  <c r="E73" i="1"/>
  <c r="H69" i="1"/>
  <c r="C100" i="1"/>
  <c r="D52" i="1"/>
  <c r="E48" i="1"/>
  <c r="H44" i="1"/>
  <c r="C13" i="1"/>
  <c r="D91" i="1"/>
  <c r="D27" i="1"/>
  <c r="E87" i="1"/>
  <c r="E23" i="1"/>
  <c r="H83" i="1"/>
  <c r="G18" i="4" l="1"/>
  <c r="I18" i="4" s="1"/>
  <c r="J18" i="4" s="1"/>
  <c r="G15" i="4"/>
  <c r="I15" i="4" s="1"/>
  <c r="J15" i="4" s="1"/>
  <c r="G10" i="4"/>
  <c r="I10" i="4" s="1"/>
  <c r="J10" i="4" s="1"/>
  <c r="G21" i="4"/>
  <c r="G24" i="4"/>
  <c r="I24" i="4" s="1"/>
  <c r="J24" i="4" s="1"/>
  <c r="G20" i="4"/>
  <c r="I20" i="4" s="1"/>
  <c r="J20" i="4" s="1"/>
  <c r="G22" i="4"/>
  <c r="I22" i="4" s="1"/>
  <c r="J22" i="4" s="1"/>
  <c r="G19" i="4"/>
  <c r="I19" i="4" s="1"/>
  <c r="J19" i="4" s="1"/>
  <c r="G14" i="4"/>
  <c r="I14" i="4" s="1"/>
  <c r="J14" i="4" s="1"/>
  <c r="G13" i="4"/>
  <c r="I13" i="4" s="1"/>
  <c r="J13" i="4" s="1"/>
  <c r="G23" i="4"/>
  <c r="I23" i="4" s="1"/>
  <c r="J23" i="4" s="1"/>
  <c r="G16" i="4"/>
  <c r="I16" i="4" s="1"/>
  <c r="J16" i="4" s="1"/>
  <c r="G9" i="4"/>
  <c r="G12" i="4"/>
  <c r="I12" i="4" s="1"/>
  <c r="J12" i="4" s="1"/>
  <c r="G11" i="4"/>
  <c r="I11" i="4" s="1"/>
  <c r="J11" i="4" s="1"/>
  <c r="G17" i="4"/>
  <c r="I17" i="4" s="1"/>
  <c r="J17" i="4" s="1"/>
  <c r="G25" i="4" l="1"/>
  <c r="I21" i="4"/>
  <c r="J21" i="4" s="1"/>
  <c r="I9" i="4"/>
  <c r="J9" i="4" s="1"/>
  <c r="I25" i="4" l="1"/>
  <c r="J25" i="4"/>
</calcChain>
</file>

<file path=xl/sharedStrings.xml><?xml version="1.0" encoding="utf-8"?>
<sst xmlns="http://schemas.openxmlformats.org/spreadsheetml/2006/main" count="627" uniqueCount="224">
  <si>
    <t>L.P.</t>
  </si>
  <si>
    <t>JEDNOSTKA 
MIARY</t>
  </si>
  <si>
    <t>ILOŚĆ</t>
  </si>
  <si>
    <t>CENA
JEDNOSTKOWA
NETTO</t>
  </si>
  <si>
    <t>WARTOŚĆ
NETTO</t>
  </si>
  <si>
    <t>VAT
STAWKA</t>
  </si>
  <si>
    <t>WARTOŚĆ
VAT</t>
  </si>
  <si>
    <t>WARTOŚĆ
BRUTTO</t>
  </si>
  <si>
    <t>FORMULARZ ASORTYMENTOWO - CENOWY:</t>
  </si>
  <si>
    <t>Artykuły ogólnospożywcze</t>
  </si>
  <si>
    <t>Mrożonki</t>
  </si>
  <si>
    <t>Nabiał</t>
  </si>
  <si>
    <t>Mięsa i wędliny</t>
  </si>
  <si>
    <t>Warzywa i owoce</t>
  </si>
  <si>
    <t>Ryby</t>
  </si>
  <si>
    <t>GRUPA ASORTYMENTU</t>
  </si>
  <si>
    <t>NAZWA PRODUKTU</t>
  </si>
  <si>
    <t>PRODUKT</t>
  </si>
  <si>
    <t>bazylia 40g</t>
  </si>
  <si>
    <t>cukier trzcinowy</t>
  </si>
  <si>
    <t>JEDNOSTKA MIARY</t>
  </si>
  <si>
    <t>kg</t>
  </si>
  <si>
    <t>szt</t>
  </si>
  <si>
    <t>VAT (stawka)</t>
  </si>
  <si>
    <t>cukier biały</t>
  </si>
  <si>
    <t>ciasteczka zbożowe bez cukru</t>
  </si>
  <si>
    <t>bułka tarta</t>
  </si>
  <si>
    <t>bułka wrocławska</t>
  </si>
  <si>
    <t>rodzynki</t>
  </si>
  <si>
    <t>fasola biała</t>
  </si>
  <si>
    <t>groch łuskany</t>
  </si>
  <si>
    <t>kasza bulgur</t>
  </si>
  <si>
    <t>kasza gryczana</t>
  </si>
  <si>
    <t>kasza gryczana biała</t>
  </si>
  <si>
    <t xml:space="preserve">kasza jaglana </t>
  </si>
  <si>
    <t>kasza jęczmienna</t>
  </si>
  <si>
    <t>kasza kuskus</t>
  </si>
  <si>
    <t>kasza pęczak</t>
  </si>
  <si>
    <t>kasza manna</t>
  </si>
  <si>
    <t>makaron nitka</t>
  </si>
  <si>
    <t>makaron świderek</t>
  </si>
  <si>
    <t xml:space="preserve">makaron świdry pełne ziarno </t>
  </si>
  <si>
    <t>makaron łazanka</t>
  </si>
  <si>
    <t xml:space="preserve">makaron muszelka drobna </t>
  </si>
  <si>
    <t xml:space="preserve">makaron kokardka </t>
  </si>
  <si>
    <t>makaron spagetti</t>
  </si>
  <si>
    <t>zacierki 250g</t>
  </si>
  <si>
    <t xml:space="preserve">makaron wstążka </t>
  </si>
  <si>
    <t xml:space="preserve">baton zbożowy BA </t>
  </si>
  <si>
    <t>litr</t>
  </si>
  <si>
    <t>płatki owsiane</t>
  </si>
  <si>
    <t xml:space="preserve">musztarda </t>
  </si>
  <si>
    <t xml:space="preserve">ryż biały </t>
  </si>
  <si>
    <t xml:space="preserve">woda niegazowana 0,5l </t>
  </si>
  <si>
    <t>proszek do pieczenia</t>
  </si>
  <si>
    <t>mąka luksusowa typ 480</t>
  </si>
  <si>
    <t>mąka razowa z pełnego przemiału</t>
  </si>
  <si>
    <t>mąka szymanowska</t>
  </si>
  <si>
    <t>sezam 500g</t>
  </si>
  <si>
    <t>dżem truskawkowy 280g</t>
  </si>
  <si>
    <t>ananasy w puszce plastry</t>
  </si>
  <si>
    <t>chrzan biały 200g</t>
  </si>
  <si>
    <t>groszek ptysiowy</t>
  </si>
  <si>
    <t>majonez 560g</t>
  </si>
  <si>
    <t>miód 1l</t>
  </si>
  <si>
    <t>ocet z białego wina</t>
  </si>
  <si>
    <t>pestki dyni</t>
  </si>
  <si>
    <t>ryż brązowy</t>
  </si>
  <si>
    <t xml:space="preserve">ryż paraboliczny </t>
  </si>
  <si>
    <t>słonecznik łuskany 1kg</t>
  </si>
  <si>
    <t>soczewica czerwona</t>
  </si>
  <si>
    <t>sok jabłkowy 0,2 ml</t>
  </si>
  <si>
    <t>sok pomarańczowy 0,2 ml</t>
  </si>
  <si>
    <t>sok multiwitamina 0,2 ml</t>
  </si>
  <si>
    <t>sól niskosodowa</t>
  </si>
  <si>
    <t>bułka czerstwa</t>
  </si>
  <si>
    <t>cynamon 15g</t>
  </si>
  <si>
    <t>ketchup  łagodny 500ml</t>
  </si>
  <si>
    <t>kurkuma 40g</t>
  </si>
  <si>
    <t xml:space="preserve">herbata malinowa </t>
  </si>
  <si>
    <t>groszek konserwowy</t>
  </si>
  <si>
    <t>koncentrat pomidorowy 1l</t>
  </si>
  <si>
    <t>kukurydza konserwowa</t>
  </si>
  <si>
    <t>przecier pomidorowy 500 g</t>
  </si>
  <si>
    <t>szczaw</t>
  </si>
  <si>
    <t>herbata czarna porzeczka</t>
  </si>
  <si>
    <t>barszcz ukraiński</t>
  </si>
  <si>
    <t>brokuł</t>
  </si>
  <si>
    <t>cząstki ziemniaka</t>
  </si>
  <si>
    <t>fasola szparagowa</t>
  </si>
  <si>
    <t>jagoda mrożona</t>
  </si>
  <si>
    <t>kalafior mrożony</t>
  </si>
  <si>
    <t>malina mrożona</t>
  </si>
  <si>
    <t>marchew kostka</t>
  </si>
  <si>
    <t>marchew z groszkiem</t>
  </si>
  <si>
    <t>mieszanka 7 składnikowa</t>
  </si>
  <si>
    <t>mieszanka chińska</t>
  </si>
  <si>
    <t>mieszanka kompotowa</t>
  </si>
  <si>
    <t xml:space="preserve">mieszanka ryżowa </t>
  </si>
  <si>
    <t>truskawka mrożona</t>
  </si>
  <si>
    <t>zupa prezydencka</t>
  </si>
  <si>
    <t>RAZEM:</t>
  </si>
  <si>
    <t>pierogi leniwe</t>
  </si>
  <si>
    <t>pierogi z serem</t>
  </si>
  <si>
    <t>kluski ziemniaczane</t>
  </si>
  <si>
    <t>pierogi z mięsem</t>
  </si>
  <si>
    <t>pierogi z jagodami</t>
  </si>
  <si>
    <t>pierogi z truskawkami</t>
  </si>
  <si>
    <t>Wyroby garmażeryjne</t>
  </si>
  <si>
    <t>Miejscowość, data</t>
  </si>
  <si>
    <t>mięso udowe z indyka</t>
  </si>
  <si>
    <t>boczek surowy</t>
  </si>
  <si>
    <t>boczek wędzony</t>
  </si>
  <si>
    <t>filet z indyka</t>
  </si>
  <si>
    <t>filet z kurczaka</t>
  </si>
  <si>
    <t>karkówka</t>
  </si>
  <si>
    <t>kurczak świeży</t>
  </si>
  <si>
    <t>łopatka wieprzowa</t>
  </si>
  <si>
    <t>mięso gulaszowe z indyka</t>
  </si>
  <si>
    <t xml:space="preserve">podudzie z kurczaka </t>
  </si>
  <si>
    <t>wołowina miękka</t>
  </si>
  <si>
    <t>schab bez kości</t>
  </si>
  <si>
    <t>wołowina rosołowa</t>
  </si>
  <si>
    <t>szynka surowa bez kości pieczeniowa</t>
  </si>
  <si>
    <t>Morszczuk filet ze skórą</t>
  </si>
  <si>
    <t xml:space="preserve">Ryba filet dorsz </t>
  </si>
  <si>
    <t>Ryba filet "Miruna"</t>
  </si>
  <si>
    <t>mleko</t>
  </si>
  <si>
    <t>jogurt owocowy</t>
  </si>
  <si>
    <t>ser biały</t>
  </si>
  <si>
    <t>ser żołty</t>
  </si>
  <si>
    <t>banan</t>
  </si>
  <si>
    <t>gruszki</t>
  </si>
  <si>
    <t>jabłka</t>
  </si>
  <si>
    <t>mandarynka</t>
  </si>
  <si>
    <t>arbuz</t>
  </si>
  <si>
    <t>cytryna</t>
  </si>
  <si>
    <t>kiwi</t>
  </si>
  <si>
    <t>borówka</t>
  </si>
  <si>
    <t>burak czerwony</t>
  </si>
  <si>
    <t>cebula</t>
  </si>
  <si>
    <t>czosnek świeży</t>
  </si>
  <si>
    <t>ziemniaki</t>
  </si>
  <si>
    <t>kapusta biała</t>
  </si>
  <si>
    <t>kapusta kiszona</t>
  </si>
  <si>
    <t>kapusta młoda</t>
  </si>
  <si>
    <t>kapusta pekińska</t>
  </si>
  <si>
    <t>kapusta czerwona</t>
  </si>
  <si>
    <t>koper świeży</t>
  </si>
  <si>
    <t>marchew</t>
  </si>
  <si>
    <t xml:space="preserve">natka świeża </t>
  </si>
  <si>
    <t>ogórek kiszony</t>
  </si>
  <si>
    <t>ogórek świeży</t>
  </si>
  <si>
    <t>pietruszka</t>
  </si>
  <si>
    <t>pomidor</t>
  </si>
  <si>
    <t>rzodkiew biała</t>
  </si>
  <si>
    <t xml:space="preserve">rzodkiewka </t>
  </si>
  <si>
    <t>szczypior</t>
  </si>
  <si>
    <t>botwina</t>
  </si>
  <si>
    <t>imbir świeży</t>
  </si>
  <si>
    <t>sałata lodowa</t>
  </si>
  <si>
    <t>winogron</t>
  </si>
  <si>
    <t>włoszczyzna susz</t>
  </si>
  <si>
    <t>mięta świeża</t>
  </si>
  <si>
    <t xml:space="preserve">sałata </t>
  </si>
  <si>
    <t>seler</t>
  </si>
  <si>
    <t>ziemniaki młode</t>
  </si>
  <si>
    <t>papryka świeża</t>
  </si>
  <si>
    <t>por</t>
  </si>
  <si>
    <t>cukinia</t>
  </si>
  <si>
    <t>pieczarki</t>
  </si>
  <si>
    <t>Cena jednostkwa netto z 2022r.</t>
  </si>
  <si>
    <t>cukier waniliowy 40g</t>
  </si>
  <si>
    <t>olej rzepakowy 1l</t>
  </si>
  <si>
    <t>dżem wiśniowy 280g</t>
  </si>
  <si>
    <t>bazylia suszona 40g</t>
  </si>
  <si>
    <t>czosnek 40g</t>
  </si>
  <si>
    <t>gałka muszkatałowa 40g</t>
  </si>
  <si>
    <t>goździki 40g</t>
  </si>
  <si>
    <t>imbir 40g</t>
  </si>
  <si>
    <t>kolendra 40g</t>
  </si>
  <si>
    <t>koper suszony 40g</t>
  </si>
  <si>
    <t>liść laurowy 40g</t>
  </si>
  <si>
    <t>majeranek 40g</t>
  </si>
  <si>
    <t>natka susz 40g</t>
  </si>
  <si>
    <t>oregano 40g</t>
  </si>
  <si>
    <t>papryka słodka 40g</t>
  </si>
  <si>
    <t>papryka ostra 40g</t>
  </si>
  <si>
    <t>pieprz czarny mielony 40g</t>
  </si>
  <si>
    <t>pieprz ziarnisty 40g</t>
  </si>
  <si>
    <t>przyprawa carry 40g</t>
  </si>
  <si>
    <t>tymianek 40g</t>
  </si>
  <si>
    <t>kwasek cytrynowy 40g</t>
  </si>
  <si>
    <t>ziele angielskie 40g</t>
  </si>
  <si>
    <t>zioła prawonsalskie 40g</t>
  </si>
  <si>
    <t>lubczyk 40g</t>
  </si>
  <si>
    <t>kardamon 40g</t>
  </si>
  <si>
    <t>kminek 40g</t>
  </si>
  <si>
    <t>czosnek granulowany 40g</t>
  </si>
  <si>
    <t>przyprawa naturalna 40g</t>
  </si>
  <si>
    <t>przyprawa ziołowa 40g</t>
  </si>
  <si>
    <t>masło śmietankowe ekstra</t>
  </si>
  <si>
    <t>śmietana 18% 1l</t>
  </si>
  <si>
    <t>śmietana 12% 1l</t>
  </si>
  <si>
    <t>śmietana 30% 1l</t>
  </si>
  <si>
    <t>jogurt naturalny 1l</t>
  </si>
  <si>
    <t xml:space="preserve">jogurt naturalny 150g </t>
  </si>
  <si>
    <t>jogurt pitny 250g</t>
  </si>
  <si>
    <t>jaja</t>
  </si>
  <si>
    <t>masło śmietankowe</t>
  </si>
  <si>
    <t>zupa królewska</t>
  </si>
  <si>
    <t>op</t>
  </si>
  <si>
    <t>polędwiczki wieprzowe</t>
  </si>
  <si>
    <t>udziec z kurczaka</t>
  </si>
  <si>
    <t>pierogi z kapustą i grzybami</t>
  </si>
  <si>
    <t>kluski śląskie</t>
  </si>
  <si>
    <t>kiełbasa podwawelska</t>
  </si>
  <si>
    <t>kiełbasa śląska</t>
  </si>
  <si>
    <t>biodrówka z kością</t>
  </si>
  <si>
    <t>FORMULARZ ASORTYMENTOWO - CENOWY:
Mrożonki</t>
  </si>
  <si>
    <t>Załącznik nr 1</t>
  </si>
  <si>
    <t xml:space="preserve">Łączna cena za całość przedmiotu zamówienia
netto zł:......................... (słownie ........................................................................zł); 
brutto zł: .........................(słownie ........................................................................zł);
VAT zł: ...........................(słownie:.........................................................................zł).
</t>
  </si>
  <si>
    <t>Podpis osób/y upoważnionej do reprezentowania wykonawcy</t>
  </si>
  <si>
    <t>Sukcesywna dostawa artykułów żywnościowych - mrożonek na potrzeby Zespołu Szkół nr 1 w Płocku w okresie od 02.01.2023r. do 30.06.2023r.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</si>
</sst>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3D69B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theme="6"/>
      </right>
      <top style="medium">
        <color auto="1"/>
      </top>
      <bottom style="medium">
        <color auto="1"/>
      </bottom>
      <diagonal/>
    </border>
    <border>
      <left style="thin">
        <color theme="6"/>
      </left>
      <right style="thin">
        <color theme="6"/>
      </right>
      <top style="medium">
        <color auto="1"/>
      </top>
      <bottom style="medium">
        <color auto="1"/>
      </bottom>
      <diagonal/>
    </border>
    <border>
      <left style="thin">
        <color theme="6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6"/>
      </right>
      <top/>
      <bottom style="medium">
        <color auto="1"/>
      </bottom>
      <diagonal/>
    </border>
    <border>
      <left style="thin">
        <color theme="6"/>
      </left>
      <right style="thin">
        <color theme="6"/>
      </right>
      <top/>
      <bottom style="medium">
        <color auto="1"/>
      </bottom>
      <diagonal/>
    </border>
    <border>
      <left style="thin">
        <color theme="6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4"/>
      </right>
      <top style="medium">
        <color auto="1"/>
      </top>
      <bottom/>
      <diagonal/>
    </border>
    <border>
      <left style="thin">
        <color theme="4"/>
      </left>
      <right style="thin">
        <color theme="4"/>
      </right>
      <top style="medium">
        <color auto="1"/>
      </top>
      <bottom/>
      <diagonal/>
    </border>
    <border>
      <left style="thin">
        <color theme="4"/>
      </left>
      <right/>
      <top style="medium">
        <color auto="1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22" applyNumberFormat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Font="1" applyBorder="1"/>
    <xf numFmtId="9" fontId="0" fillId="0" borderId="0" xfId="1" applyFont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20" xfId="1" applyFont="1" applyBorder="1" applyAlignment="1">
      <alignment horizontal="center"/>
    </xf>
    <xf numFmtId="0" fontId="4" fillId="2" borderId="1" xfId="2" applyBorder="1" applyAlignment="1">
      <alignment horizontal="center" shrinkToFit="1"/>
    </xf>
    <xf numFmtId="164" fontId="0" fillId="0" borderId="20" xfId="0" applyNumberFormat="1" applyBorder="1"/>
    <xf numFmtId="164" fontId="0" fillId="0" borderId="23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9" fontId="0" fillId="0" borderId="26" xfId="1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9" fontId="0" fillId="0" borderId="29" xfId="1" applyFont="1" applyBorder="1" applyAlignment="1">
      <alignment horizontal="center"/>
    </xf>
    <xf numFmtId="0" fontId="0" fillId="0" borderId="27" xfId="0" applyFont="1" applyBorder="1"/>
    <xf numFmtId="0" fontId="0" fillId="0" borderId="28" xfId="0" applyFont="1" applyBorder="1"/>
    <xf numFmtId="164" fontId="0" fillId="0" borderId="23" xfId="0" applyNumberFormat="1" applyBorder="1"/>
    <xf numFmtId="164" fontId="0" fillId="0" borderId="30" xfId="0" applyNumberFormat="1" applyBorder="1"/>
    <xf numFmtId="164" fontId="0" fillId="0" borderId="21" xfId="0" applyNumberFormat="1" applyBorder="1"/>
    <xf numFmtId="9" fontId="0" fillId="0" borderId="0" xfId="1" applyFont="1" applyBorder="1" applyAlignment="1">
      <alignment horizontal="center"/>
    </xf>
    <xf numFmtId="0" fontId="7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7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2"/>
    <xf numFmtId="0" fontId="5" fillId="3" borderId="22" xfId="3" applyAlignment="1">
      <alignment horizontal="center"/>
    </xf>
    <xf numFmtId="0" fontId="7" fillId="6" borderId="3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0" fillId="0" borderId="29" xfId="0" applyBorder="1"/>
    <xf numFmtId="0" fontId="8" fillId="7" borderId="31" xfId="0" applyFont="1" applyFill="1" applyBorder="1" applyAlignment="1">
      <alignment horizontal="left" vertical="center"/>
    </xf>
    <xf numFmtId="0" fontId="0" fillId="0" borderId="33" xfId="0" applyBorder="1" applyAlignment="1">
      <alignment horizontal="center"/>
    </xf>
    <xf numFmtId="0" fontId="0" fillId="0" borderId="34" xfId="0" applyBorder="1"/>
    <xf numFmtId="0" fontId="0" fillId="0" borderId="34" xfId="0" applyBorder="1" applyAlignment="1">
      <alignment horizontal="center"/>
    </xf>
    <xf numFmtId="164" fontId="0" fillId="0" borderId="34" xfId="0" applyNumberFormat="1" applyBorder="1" applyAlignment="1">
      <alignment horizontal="right"/>
    </xf>
    <xf numFmtId="9" fontId="0" fillId="0" borderId="34" xfId="1" applyFont="1" applyBorder="1" applyAlignment="1">
      <alignment horizontal="center"/>
    </xf>
    <xf numFmtId="164" fontId="0" fillId="0" borderId="34" xfId="0" applyNumberFormat="1" applyBorder="1"/>
    <xf numFmtId="164" fontId="0" fillId="0" borderId="35" xfId="0" applyNumberFormat="1" applyBorder="1"/>
    <xf numFmtId="0" fontId="6" fillId="0" borderId="32" xfId="0" applyFont="1" applyBorder="1"/>
    <xf numFmtId="0" fontId="9" fillId="0" borderId="32" xfId="0" applyFont="1" applyBorder="1" applyAlignment="1">
      <alignment horizontal="center"/>
    </xf>
    <xf numFmtId="0" fontId="10" fillId="0" borderId="32" xfId="0" applyFont="1" applyBorder="1"/>
    <xf numFmtId="164" fontId="10" fillId="0" borderId="32" xfId="0" applyNumberFormat="1" applyFont="1" applyBorder="1"/>
    <xf numFmtId="0" fontId="0" fillId="0" borderId="20" xfId="0" applyBorder="1" applyAlignment="1">
      <alignment horizontal="left"/>
    </xf>
    <xf numFmtId="0" fontId="8" fillId="7" borderId="27" xfId="0" applyFont="1" applyFill="1" applyBorder="1" applyAlignment="1">
      <alignment horizontal="left" vertical="center"/>
    </xf>
    <xf numFmtId="0" fontId="16" fillId="0" borderId="13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0" fillId="0" borderId="27" xfId="0" applyBorder="1" applyAlignment="1">
      <alignment horizontal="left"/>
    </xf>
    <xf numFmtId="0" fontId="16" fillId="0" borderId="27" xfId="0" applyFont="1" applyBorder="1"/>
    <xf numFmtId="1" fontId="7" fillId="5" borderId="0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31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31" xfId="0" applyNumberFormat="1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39" xfId="0" applyNumberFormat="1" applyFont="1" applyFill="1" applyBorder="1" applyAlignment="1" applyProtection="1">
      <alignment horizontal="center" vertical="center" wrapText="1"/>
      <protection locked="0"/>
    </xf>
    <xf numFmtId="164" fontId="6" fillId="5" borderId="14" xfId="0" applyNumberFormat="1" applyFont="1" applyFill="1" applyBorder="1" applyAlignment="1">
      <alignment horizontal="center"/>
    </xf>
    <xf numFmtId="164" fontId="6" fillId="5" borderId="20" xfId="0" applyNumberFormat="1" applyFont="1" applyFill="1" applyBorder="1" applyAlignment="1">
      <alignment horizontal="center"/>
    </xf>
    <xf numFmtId="164" fontId="17" fillId="0" borderId="0" xfId="0" applyNumberFormat="1" applyFont="1"/>
    <xf numFmtId="0" fontId="0" fillId="0" borderId="11" xfId="0" applyBorder="1" applyAlignment="1">
      <alignment horizontal="center" wrapText="1"/>
    </xf>
    <xf numFmtId="9" fontId="0" fillId="0" borderId="42" xfId="1" applyFont="1" applyBorder="1" applyAlignment="1">
      <alignment horizontal="center"/>
    </xf>
    <xf numFmtId="164" fontId="6" fillId="5" borderId="43" xfId="0" applyNumberFormat="1" applyFont="1" applyFill="1" applyBorder="1" applyAlignment="1">
      <alignment horizontal="center"/>
    </xf>
    <xf numFmtId="165" fontId="0" fillId="10" borderId="0" xfId="1" applyNumberFormat="1" applyFont="1" applyFill="1"/>
    <xf numFmtId="0" fontId="6" fillId="0" borderId="44" xfId="0" applyFont="1" applyBorder="1"/>
    <xf numFmtId="0" fontId="16" fillId="0" borderId="31" xfId="0" applyFont="1" applyBorder="1" applyAlignment="1">
      <alignment horizontal="center"/>
    </xf>
    <xf numFmtId="0" fontId="18" fillId="6" borderId="0" xfId="0" applyNumberFormat="1" applyFont="1" applyFill="1" applyBorder="1" applyAlignment="1" applyProtection="1">
      <alignment horizontal="left" vertical="center" wrapText="1"/>
      <protection locked="0"/>
    </xf>
    <xf numFmtId="0" fontId="18" fillId="6" borderId="0" xfId="0" applyNumberFormat="1" applyFont="1" applyFill="1" applyBorder="1" applyAlignment="1" applyProtection="1">
      <alignment horizontal="left" vertical="center"/>
      <protection locked="0"/>
    </xf>
    <xf numFmtId="4" fontId="0" fillId="9" borderId="26" xfId="0" applyNumberFormat="1" applyFill="1" applyBorder="1"/>
    <xf numFmtId="4" fontId="0" fillId="9" borderId="29" xfId="0" applyNumberFormat="1" applyFill="1" applyBorder="1"/>
    <xf numFmtId="9" fontId="0" fillId="0" borderId="45" xfId="1" applyFont="1" applyBorder="1" applyAlignment="1">
      <alignment horizontal="center"/>
    </xf>
    <xf numFmtId="9" fontId="0" fillId="0" borderId="31" xfId="1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0" fontId="0" fillId="0" borderId="14" xfId="0" applyNumberFormat="1" applyBorder="1"/>
    <xf numFmtId="0" fontId="0" fillId="0" borderId="20" xfId="0" applyNumberFormat="1" applyBorder="1"/>
    <xf numFmtId="0" fontId="0" fillId="0" borderId="43" xfId="0" applyNumberFormat="1" applyBorder="1"/>
    <xf numFmtId="0" fontId="0" fillId="0" borderId="46" xfId="0" applyNumberFormat="1" applyBorder="1"/>
    <xf numFmtId="0" fontId="0" fillId="0" borderId="21" xfId="0" applyNumberFormat="1" applyBorder="1"/>
    <xf numFmtId="0" fontId="0" fillId="0" borderId="47" xfId="0" applyNumberFormat="1" applyBorder="1"/>
    <xf numFmtId="164" fontId="0" fillId="0" borderId="14" xfId="0" applyNumberFormat="1" applyBorder="1" applyAlignment="1">
      <alignment horizontal="right"/>
    </xf>
    <xf numFmtId="164" fontId="0" fillId="0" borderId="43" xfId="0" applyNumberForma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13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15" fillId="0" borderId="41" xfId="0" applyFont="1" applyBorder="1" applyAlignment="1">
      <alignment horizontal="center" vertical="top"/>
    </xf>
    <xf numFmtId="0" fontId="16" fillId="0" borderId="41" xfId="0" applyFont="1" applyBorder="1" applyAlignment="1">
      <alignment horizontal="center" vertical="top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0" fontId="15" fillId="0" borderId="41" xfId="0" applyFont="1" applyBorder="1" applyAlignment="1">
      <alignment horizontal="center" vertical="top" wrapText="1"/>
    </xf>
  </cellXfs>
  <cellStyles count="4">
    <cellStyle name="Dane wejściowe" xfId="3" builtinId="20"/>
    <cellStyle name="Dobry" xfId="2" builtinId="26"/>
    <cellStyle name="Normalny" xfId="0" builtinId="0"/>
    <cellStyle name="Procentowy" xfId="1" builtinId="5"/>
  </cellStyles>
  <dxfs count="14">
    <dxf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outline="0">
        <right style="thin">
          <color theme="4"/>
        </right>
      </border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/>
      </border>
    </dxf>
    <dxf>
      <border diagonalUp="0" diagonalDown="0">
        <left/>
        <right style="thin">
          <color theme="4"/>
        </right>
        <top/>
        <bottom/>
        <vertical style="thin">
          <color theme="4"/>
        </vertical>
        <horizontal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5:B12" totalsRowShown="0" dataDxfId="13" tableBorderDxfId="12">
  <autoFilter ref="B5:B12" xr:uid="{00000000-0009-0000-0100-000001000000}"/>
  <tableColumns count="1">
    <tableColumn id="1" xr3:uid="{00000000-0010-0000-0000-000001000000}" name="GRUPA ASORTYMENTU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5:E9" totalsRowShown="0">
  <autoFilter ref="E5:E9" xr:uid="{00000000-0009-0000-0100-000002000000}"/>
  <tableColumns count="1">
    <tableColumn id="1" xr3:uid="{00000000-0010-0000-0100-000001000000}" name="JEDNOSTKA MIARY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G5:G9" totalsRowShown="0" headerRowDxfId="10" dataDxfId="9" dataCellStyle="Procentowy">
  <autoFilter ref="G5:G9" xr:uid="{00000000-0009-0000-0100-000004000000}"/>
  <tableColumns count="1">
    <tableColumn id="1" xr3:uid="{00000000-0010-0000-0200-000001000000}" name="VAT (stawka)" dataDxfId="8" dataCellStyle="Procentowy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ela11" displayName="Tabela11" ref="D5:I197" totalsRowShown="0" headerRowBorderDxfId="7" tableBorderDxfId="6">
  <autoFilter ref="D5:I197" xr:uid="{00000000-0009-0000-0100-00000B000000}"/>
  <tableColumns count="6">
    <tableColumn id="2" xr3:uid="{00000000-0010-0000-0300-000002000000}" name="NAZWA PRODUKTU" dataDxfId="5"/>
    <tableColumn id="6" xr3:uid="{00000000-0010-0000-0300-000006000000}" name="PRODUKT" dataDxfId="4"/>
    <tableColumn id="3" xr3:uid="{00000000-0010-0000-0300-000003000000}" name="JEDNOSTKA _x000a_MIARY" dataDxfId="3"/>
    <tableColumn id="4" xr3:uid="{00000000-0010-0000-0300-000004000000}" name="ILOŚĆ" dataDxfId="2"/>
    <tableColumn id="5" xr3:uid="{00000000-0010-0000-0300-000005000000}" name="VAT_x000a_STAWKA" dataDxfId="1" dataCellStyle="Procentowy"/>
    <tableColumn id="1" xr3:uid="{00000000-0010-0000-0300-000001000000}" name="Cena jednostkwa netto z 2022r.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39997558519241921"/>
  </sheetPr>
  <dimension ref="A3:N108"/>
  <sheetViews>
    <sheetView showGridLines="0" workbookViewId="0">
      <pane ySplit="7" topLeftCell="A42" activePane="bottomLeft" state="frozen"/>
      <selection pane="bottomLeft" activeCell="E18" sqref="E18"/>
    </sheetView>
  </sheetViews>
  <sheetFormatPr defaultColWidth="0" defaultRowHeight="14.4" x14ac:dyDescent="0.3"/>
  <cols>
    <col min="1" max="1" width="8.88671875" customWidth="1"/>
    <col min="2" max="2" width="8.109375" customWidth="1"/>
    <col min="3" max="3" width="27.44140625" customWidth="1"/>
    <col min="4" max="4" width="13.6640625" customWidth="1"/>
    <col min="5" max="5" width="10.33203125" customWidth="1"/>
    <col min="6" max="6" width="16.44140625" customWidth="1"/>
    <col min="7" max="7" width="13.33203125" customWidth="1"/>
    <col min="8" max="8" width="8.88671875" customWidth="1"/>
    <col min="9" max="9" width="12.44140625" customWidth="1"/>
    <col min="10" max="10" width="13.33203125" customWidth="1"/>
    <col min="11" max="12" width="1.88671875" customWidth="1"/>
    <col min="13" max="13" width="25.33203125" customWidth="1"/>
    <col min="14" max="14" width="8.88671875" customWidth="1"/>
    <col min="15" max="16384" width="8.88671875" hidden="1"/>
  </cols>
  <sheetData>
    <row r="3" spans="2:13" ht="22.2" customHeight="1" thickBot="1" x14ac:dyDescent="0.35"/>
    <row r="4" spans="2:13" ht="22.8" x14ac:dyDescent="0.4">
      <c r="B4" s="100" t="s">
        <v>8</v>
      </c>
      <c r="C4" s="101"/>
      <c r="D4" s="101"/>
      <c r="E4" s="101"/>
      <c r="F4" s="101"/>
      <c r="G4" s="101"/>
      <c r="H4" s="101"/>
      <c r="I4" s="101"/>
      <c r="J4" s="102"/>
      <c r="M4" s="17" t="s">
        <v>11</v>
      </c>
    </row>
    <row r="5" spans="2:13" ht="22.8" x14ac:dyDescent="0.4">
      <c r="B5" s="97" t="str">
        <f>M4</f>
        <v>Nabiał</v>
      </c>
      <c r="C5" s="98"/>
      <c r="D5" s="98"/>
      <c r="E5" s="98"/>
      <c r="F5" s="98"/>
      <c r="G5" s="98"/>
      <c r="H5" s="98"/>
      <c r="I5" s="98"/>
      <c r="J5" s="99"/>
    </row>
    <row r="6" spans="2:13" ht="6.6" customHeight="1" thickBot="1" x14ac:dyDescent="0.35">
      <c r="B6" s="2"/>
      <c r="C6" s="3"/>
      <c r="D6" s="3"/>
      <c r="E6" s="3"/>
      <c r="F6" s="3"/>
      <c r="G6" s="3"/>
      <c r="H6" s="3"/>
      <c r="I6" s="3"/>
      <c r="J6" s="4"/>
    </row>
    <row r="7" spans="2:13" ht="40.200000000000003" thickBot="1" x14ac:dyDescent="0.35">
      <c r="B7" s="21" t="s">
        <v>0</v>
      </c>
      <c r="C7" s="22" t="s">
        <v>16</v>
      </c>
      <c r="D7" s="23" t="s">
        <v>1</v>
      </c>
      <c r="E7" s="22" t="s">
        <v>2</v>
      </c>
      <c r="F7" s="23" t="s">
        <v>3</v>
      </c>
      <c r="G7" s="23" t="s">
        <v>4</v>
      </c>
      <c r="H7" s="23" t="s">
        <v>5</v>
      </c>
      <c r="I7" s="23" t="s">
        <v>6</v>
      </c>
      <c r="J7" s="24" t="s">
        <v>7</v>
      </c>
    </row>
    <row r="8" spans="2:13" ht="27" customHeight="1" x14ac:dyDescent="0.3">
      <c r="B8" s="13">
        <v>1</v>
      </c>
      <c r="C8" s="11" t="str">
        <f>IFERROR(VLOOKUP(B8&amp;$M$4,ZAPOTRZEBOWANIE!$B$6:$H$298,3,0),"")</f>
        <v>mleko</v>
      </c>
      <c r="D8" s="12" t="str">
        <f>IFERROR(VLOOKUP(B8&amp;$M$4,ZAPOTRZEBOWANIE!$B$6:$H$298,5,0),"")</f>
        <v>litr</v>
      </c>
      <c r="E8" s="12">
        <f>IFERROR(VLOOKUP(B8&amp;$M$4,ZAPOTRZEBOWANIE!$B$6:$H$298,6,0),"")</f>
        <v>0</v>
      </c>
      <c r="F8" s="25"/>
      <c r="G8" s="95" t="str">
        <f>IF(F8="","",F8*E8)</f>
        <v/>
      </c>
      <c r="H8" s="15">
        <f>IFERROR(VLOOKUP(B8&amp;$M$4,ZAPOTRZEBOWANIE!$B$6:$H$298,7,0),"")</f>
        <v>0</v>
      </c>
      <c r="I8" s="89" t="str">
        <f>IF(F8="","","H8*G8")</f>
        <v/>
      </c>
      <c r="J8" s="92" t="str">
        <f>IF(F8="","",G8+I8)</f>
        <v/>
      </c>
    </row>
    <row r="9" spans="2:13" ht="27" customHeight="1" x14ac:dyDescent="0.3">
      <c r="B9" s="14">
        <v>2</v>
      </c>
      <c r="C9" s="11" t="str">
        <f>IFERROR(VLOOKUP(B9&amp;$M$4,ZAPOTRZEBOWANIE!$B$6:$H$298,3,0),"")</f>
        <v>jogurt owocowy</v>
      </c>
      <c r="D9" s="12" t="str">
        <f>IFERROR(VLOOKUP(B9&amp;$M$4,ZAPOTRZEBOWANIE!$B$6:$H$298,5,0),"")</f>
        <v>szt</v>
      </c>
      <c r="E9" s="12">
        <f>IFERROR(VLOOKUP(B9&amp;$M$4,ZAPOTRZEBOWANIE!$B$6:$H$298,6,0),"")</f>
        <v>0</v>
      </c>
      <c r="F9" s="26"/>
      <c r="G9" s="20" t="str">
        <f t="shared" ref="G9:G72" si="0">IF(F9="","",F9*E9)</f>
        <v/>
      </c>
      <c r="H9" s="16">
        <f>IFERROR(VLOOKUP(B9&amp;$M$4,ZAPOTRZEBOWANIE!$B$6:$H$298,7,0),"")</f>
        <v>0</v>
      </c>
      <c r="I9" s="90" t="str">
        <f t="shared" ref="I9:I72" si="1">IF(F9="","","H8*G8")</f>
        <v/>
      </c>
      <c r="J9" s="93" t="str">
        <f t="shared" ref="J9:J72" si="2">IF(F9="","",G9+I9)</f>
        <v/>
      </c>
    </row>
    <row r="10" spans="2:13" ht="27" customHeight="1" x14ac:dyDescent="0.3">
      <c r="B10" s="14">
        <v>3</v>
      </c>
      <c r="C10" s="11" t="str">
        <f>IFERROR(VLOOKUP(B10&amp;$M$4,ZAPOTRZEBOWANIE!$B$6:$H$298,3,0),"")</f>
        <v>masło śmietankowe ekstra</v>
      </c>
      <c r="D10" s="12" t="str">
        <f>IFERROR(VLOOKUP(B10&amp;$M$4,ZAPOTRZEBOWANIE!$B$6:$H$298,5,0),"")</f>
        <v>szt</v>
      </c>
      <c r="E10" s="12">
        <f>IFERROR(VLOOKUP(B10&amp;$M$4,ZAPOTRZEBOWANIE!$B$6:$H$298,6,0),"")</f>
        <v>0</v>
      </c>
      <c r="F10" s="26"/>
      <c r="G10" s="20" t="str">
        <f t="shared" si="0"/>
        <v/>
      </c>
      <c r="H10" s="16">
        <f>IFERROR(VLOOKUP(B10&amp;$M$4,ZAPOTRZEBOWANIE!$B$6:$H$298,7,0),"")</f>
        <v>0</v>
      </c>
      <c r="I10" s="90" t="str">
        <f t="shared" si="1"/>
        <v/>
      </c>
      <c r="J10" s="93" t="str">
        <f t="shared" si="2"/>
        <v/>
      </c>
    </row>
    <row r="11" spans="2:13" ht="27" customHeight="1" x14ac:dyDescent="0.3">
      <c r="B11" s="14">
        <v>4</v>
      </c>
      <c r="C11" s="11" t="str">
        <f>IFERROR(VLOOKUP(B11&amp;$M$4,ZAPOTRZEBOWANIE!$B$6:$H$298,3,0),"")</f>
        <v>ser biały</v>
      </c>
      <c r="D11" s="12" t="str">
        <f>IFERROR(VLOOKUP(B11&amp;$M$4,ZAPOTRZEBOWANIE!$B$6:$H$298,5,0),"")</f>
        <v>kg</v>
      </c>
      <c r="E11" s="12">
        <f>IFERROR(VLOOKUP(B11&amp;$M$4,ZAPOTRZEBOWANIE!$B$6:$H$298,6,0),"")</f>
        <v>0</v>
      </c>
      <c r="F11" s="26"/>
      <c r="G11" s="20" t="str">
        <f t="shared" si="0"/>
        <v/>
      </c>
      <c r="H11" s="16">
        <f>IFERROR(VLOOKUP(B11&amp;$M$4,ZAPOTRZEBOWANIE!$B$6:$H$298,7,0),"")</f>
        <v>0</v>
      </c>
      <c r="I11" s="90" t="str">
        <f t="shared" si="1"/>
        <v/>
      </c>
      <c r="J11" s="93" t="str">
        <f t="shared" si="2"/>
        <v/>
      </c>
    </row>
    <row r="12" spans="2:13" ht="27" customHeight="1" x14ac:dyDescent="0.3">
      <c r="B12" s="14">
        <v>5</v>
      </c>
      <c r="C12" s="11" t="str">
        <f>IFERROR(VLOOKUP(B12&amp;$M$4,ZAPOTRZEBOWANIE!$B$6:$H$298,3,0),"")</f>
        <v>śmietana 18% 1l</v>
      </c>
      <c r="D12" s="12" t="str">
        <f>IFERROR(VLOOKUP(B12&amp;$M$4,ZAPOTRZEBOWANIE!$B$6:$H$298,5,0),"")</f>
        <v>szt</v>
      </c>
      <c r="E12" s="12">
        <f>IFERROR(VLOOKUP(B12&amp;$M$4,ZAPOTRZEBOWANIE!$B$6:$H$298,6,0),"")</f>
        <v>0</v>
      </c>
      <c r="F12" s="26"/>
      <c r="G12" s="20" t="str">
        <f t="shared" si="0"/>
        <v/>
      </c>
      <c r="H12" s="16">
        <f>IFERROR(VLOOKUP(B12&amp;$M$4,ZAPOTRZEBOWANIE!$B$6:$H$298,7,0),"")</f>
        <v>0</v>
      </c>
      <c r="I12" s="90" t="str">
        <f t="shared" si="1"/>
        <v/>
      </c>
      <c r="J12" s="93" t="str">
        <f t="shared" si="2"/>
        <v/>
      </c>
    </row>
    <row r="13" spans="2:13" ht="27" customHeight="1" x14ac:dyDescent="0.3">
      <c r="B13" s="14">
        <v>6</v>
      </c>
      <c r="C13" s="11" t="str">
        <f>IFERROR(VLOOKUP(B13&amp;$M$4,ZAPOTRZEBOWANIE!$B$6:$H$298,3,0),"")</f>
        <v>śmietana 12% 1l</v>
      </c>
      <c r="D13" s="12" t="str">
        <f>IFERROR(VLOOKUP(B13&amp;$M$4,ZAPOTRZEBOWANIE!$B$6:$H$298,5,0),"")</f>
        <v>szt</v>
      </c>
      <c r="E13" s="12">
        <f>IFERROR(VLOOKUP(B13&amp;$M$4,ZAPOTRZEBOWANIE!$B$6:$H$298,6,0),"")</f>
        <v>0</v>
      </c>
      <c r="F13" s="26"/>
      <c r="G13" s="20" t="str">
        <f t="shared" si="0"/>
        <v/>
      </c>
      <c r="H13" s="16">
        <f>IFERROR(VLOOKUP(B13&amp;$M$4,ZAPOTRZEBOWANIE!$B$6:$H$298,7,0),"")</f>
        <v>0</v>
      </c>
      <c r="I13" s="90" t="str">
        <f t="shared" si="1"/>
        <v/>
      </c>
      <c r="J13" s="93" t="str">
        <f t="shared" si="2"/>
        <v/>
      </c>
    </row>
    <row r="14" spans="2:13" ht="27" customHeight="1" x14ac:dyDescent="0.3">
      <c r="B14" s="14">
        <v>7</v>
      </c>
      <c r="C14" s="11" t="str">
        <f>IFERROR(VLOOKUP(B14&amp;$M$4,ZAPOTRZEBOWANIE!$B$6:$H$298,3,0),"")</f>
        <v>ser żołty</v>
      </c>
      <c r="D14" s="12" t="str">
        <f>IFERROR(VLOOKUP(B14&amp;$M$4,ZAPOTRZEBOWANIE!$B$6:$H$298,5,0),"")</f>
        <v>kg</v>
      </c>
      <c r="E14" s="12">
        <f>IFERROR(VLOOKUP(B14&amp;$M$4,ZAPOTRZEBOWANIE!$B$6:$H$298,6,0),"")</f>
        <v>0</v>
      </c>
      <c r="F14" s="26"/>
      <c r="G14" s="20" t="str">
        <f t="shared" si="0"/>
        <v/>
      </c>
      <c r="H14" s="16">
        <f>IFERROR(VLOOKUP(B14&amp;$M$4,ZAPOTRZEBOWANIE!$B$6:$H$298,7,0),"")</f>
        <v>0</v>
      </c>
      <c r="I14" s="90" t="str">
        <f t="shared" si="1"/>
        <v/>
      </c>
      <c r="J14" s="93" t="str">
        <f t="shared" si="2"/>
        <v/>
      </c>
    </row>
    <row r="15" spans="2:13" ht="27" customHeight="1" x14ac:dyDescent="0.3">
      <c r="B15" s="14">
        <v>8</v>
      </c>
      <c r="C15" s="11" t="str">
        <f>IFERROR(VLOOKUP(B15&amp;$M$4,ZAPOTRZEBOWANIE!$B$6:$H$298,3,0),"")</f>
        <v>śmietana 30% 1l</v>
      </c>
      <c r="D15" s="12" t="str">
        <f>IFERROR(VLOOKUP(B15&amp;$M$4,ZAPOTRZEBOWANIE!$B$6:$H$298,5,0),"")</f>
        <v>szt</v>
      </c>
      <c r="E15" s="12">
        <f>IFERROR(VLOOKUP(B15&amp;$M$4,ZAPOTRZEBOWANIE!$B$6:$H$298,6,0),"")</f>
        <v>0</v>
      </c>
      <c r="F15" s="26"/>
      <c r="G15" s="20" t="str">
        <f t="shared" si="0"/>
        <v/>
      </c>
      <c r="H15" s="16">
        <f>IFERROR(VLOOKUP(B15&amp;$M$4,ZAPOTRZEBOWANIE!$B$6:$H$298,7,0),"")</f>
        <v>0</v>
      </c>
      <c r="I15" s="90" t="str">
        <f t="shared" si="1"/>
        <v/>
      </c>
      <c r="J15" s="93" t="str">
        <f t="shared" si="2"/>
        <v/>
      </c>
    </row>
    <row r="16" spans="2:13" ht="27" customHeight="1" x14ac:dyDescent="0.3">
      <c r="B16" s="14">
        <v>9</v>
      </c>
      <c r="C16" s="11" t="str">
        <f>IFERROR(VLOOKUP(B16&amp;$M$4,ZAPOTRZEBOWANIE!$B$6:$H$298,3,0),"")</f>
        <v>jogurt naturalny 1l</v>
      </c>
      <c r="D16" s="12" t="str">
        <f>IFERROR(VLOOKUP(B16&amp;$M$4,ZAPOTRZEBOWANIE!$B$6:$H$298,5,0),"")</f>
        <v>szt</v>
      </c>
      <c r="E16" s="12">
        <f>IFERROR(VLOOKUP(B16&amp;$M$4,ZAPOTRZEBOWANIE!$B$6:$H$298,6,0),"")</f>
        <v>0</v>
      </c>
      <c r="F16" s="26"/>
      <c r="G16" s="20" t="str">
        <f t="shared" si="0"/>
        <v/>
      </c>
      <c r="H16" s="16">
        <f>IFERROR(VLOOKUP(B16&amp;$M$4,ZAPOTRZEBOWANIE!$B$6:$H$298,7,0),"")</f>
        <v>0</v>
      </c>
      <c r="I16" s="90" t="str">
        <f t="shared" si="1"/>
        <v/>
      </c>
      <c r="J16" s="93" t="str">
        <f t="shared" si="2"/>
        <v/>
      </c>
    </row>
    <row r="17" spans="2:10" ht="27" customHeight="1" x14ac:dyDescent="0.3">
      <c r="B17" s="14">
        <v>10</v>
      </c>
      <c r="C17" s="11" t="str">
        <f>IFERROR(VLOOKUP(B17&amp;$M$4,ZAPOTRZEBOWANIE!$B$6:$H$298,3,0),"")</f>
        <v xml:space="preserve">jogurt naturalny 150g </v>
      </c>
      <c r="D17" s="12" t="str">
        <f>IFERROR(VLOOKUP(B17&amp;$M$4,ZAPOTRZEBOWANIE!$B$6:$H$298,5,0),"")</f>
        <v>szt</v>
      </c>
      <c r="E17" s="12">
        <f>IFERROR(VLOOKUP(B17&amp;$M$4,ZAPOTRZEBOWANIE!$B$6:$H$298,6,0),"")</f>
        <v>0</v>
      </c>
      <c r="F17" s="26"/>
      <c r="G17" s="20" t="str">
        <f t="shared" si="0"/>
        <v/>
      </c>
      <c r="H17" s="16">
        <f>IFERROR(VLOOKUP(B17&amp;$M$4,ZAPOTRZEBOWANIE!$B$6:$H$298,7,0),"")</f>
        <v>0</v>
      </c>
      <c r="I17" s="90" t="str">
        <f t="shared" si="1"/>
        <v/>
      </c>
      <c r="J17" s="93" t="str">
        <f t="shared" si="2"/>
        <v/>
      </c>
    </row>
    <row r="18" spans="2:10" ht="27" customHeight="1" x14ac:dyDescent="0.3">
      <c r="B18" s="14">
        <v>11</v>
      </c>
      <c r="C18" s="11" t="str">
        <f>IFERROR(VLOOKUP(B18&amp;$M$4,ZAPOTRZEBOWANIE!$B$6:$H$298,3,0),"")</f>
        <v>jogurt pitny 250g</v>
      </c>
      <c r="D18" s="12" t="str">
        <f>IFERROR(VLOOKUP(B18&amp;$M$4,ZAPOTRZEBOWANIE!$B$6:$H$298,5,0),"")</f>
        <v>szt</v>
      </c>
      <c r="E18" s="12">
        <f>IFERROR(VLOOKUP(B18&amp;$M$4,ZAPOTRZEBOWANIE!$B$6:$H$298,6,0),"")</f>
        <v>0</v>
      </c>
      <c r="F18" s="26"/>
      <c r="G18" s="20" t="str">
        <f t="shared" si="0"/>
        <v/>
      </c>
      <c r="H18" s="16">
        <f>IFERROR(VLOOKUP(B18&amp;$M$4,ZAPOTRZEBOWANIE!$B$6:$H$298,7,0),"")</f>
        <v>0</v>
      </c>
      <c r="I18" s="90" t="str">
        <f t="shared" si="1"/>
        <v/>
      </c>
      <c r="J18" s="93" t="str">
        <f t="shared" si="2"/>
        <v/>
      </c>
    </row>
    <row r="19" spans="2:10" ht="27" customHeight="1" x14ac:dyDescent="0.3">
      <c r="B19" s="14">
        <v>12</v>
      </c>
      <c r="C19" s="11" t="str">
        <f>IFERROR(VLOOKUP(B19&amp;$M$4,ZAPOTRZEBOWANIE!$B$6:$H$298,3,0),"")</f>
        <v>jaja</v>
      </c>
      <c r="D19" s="12" t="str">
        <f>IFERROR(VLOOKUP(B19&amp;$M$4,ZAPOTRZEBOWANIE!$B$6:$H$298,5,0),"")</f>
        <v>szt</v>
      </c>
      <c r="E19" s="12">
        <f>IFERROR(VLOOKUP(B19&amp;$M$4,ZAPOTRZEBOWANIE!$B$6:$H$298,6,0),"")</f>
        <v>0</v>
      </c>
      <c r="F19" s="26"/>
      <c r="G19" s="20" t="str">
        <f t="shared" si="0"/>
        <v/>
      </c>
      <c r="H19" s="16">
        <f>IFERROR(VLOOKUP(B19&amp;$M$4,ZAPOTRZEBOWANIE!$B$6:$H$298,7,0),"")</f>
        <v>0</v>
      </c>
      <c r="I19" s="90" t="str">
        <f t="shared" si="1"/>
        <v/>
      </c>
      <c r="J19" s="93" t="str">
        <f t="shared" si="2"/>
        <v/>
      </c>
    </row>
    <row r="20" spans="2:10" ht="27" customHeight="1" x14ac:dyDescent="0.3">
      <c r="B20" s="14">
        <v>13</v>
      </c>
      <c r="C20" s="11" t="str">
        <f>IFERROR(VLOOKUP(B20&amp;$M$4,ZAPOTRZEBOWANIE!$B$6:$H$298,3,0),"")</f>
        <v>masło śmietankowe</v>
      </c>
      <c r="D20" s="12" t="str">
        <f>IFERROR(VLOOKUP(B20&amp;$M$4,ZAPOTRZEBOWANIE!$B$6:$H$298,5,0),"")</f>
        <v>szt</v>
      </c>
      <c r="E20" s="12">
        <f>IFERROR(VLOOKUP(B20&amp;$M$4,ZAPOTRZEBOWANIE!$B$6:$H$298,6,0),"")</f>
        <v>0</v>
      </c>
      <c r="F20" s="26"/>
      <c r="G20" s="20" t="str">
        <f t="shared" si="0"/>
        <v/>
      </c>
      <c r="H20" s="16">
        <f>IFERROR(VLOOKUP(B20&amp;$M$4,ZAPOTRZEBOWANIE!$B$6:$H$298,7,0),"")</f>
        <v>0</v>
      </c>
      <c r="I20" s="90" t="str">
        <f t="shared" si="1"/>
        <v/>
      </c>
      <c r="J20" s="93" t="str">
        <f t="shared" si="2"/>
        <v/>
      </c>
    </row>
    <row r="21" spans="2:10" ht="27" customHeight="1" x14ac:dyDescent="0.3">
      <c r="B21" s="14">
        <v>14</v>
      </c>
      <c r="C21" s="11" t="str">
        <f>IFERROR(VLOOKUP(B21&amp;$M$4,ZAPOTRZEBOWANIE!$B$6:$H$298,3,0),"")</f>
        <v/>
      </c>
      <c r="D21" s="12" t="str">
        <f>IFERROR(VLOOKUP(B21&amp;$M$4,ZAPOTRZEBOWANIE!$B$6:$H$298,5,0),"")</f>
        <v/>
      </c>
      <c r="E21" s="12" t="str">
        <f>IFERROR(VLOOKUP(B21&amp;$M$4,ZAPOTRZEBOWANIE!$B$6:$H$298,6,0),"")</f>
        <v/>
      </c>
      <c r="F21" s="26"/>
      <c r="G21" s="20" t="str">
        <f t="shared" si="0"/>
        <v/>
      </c>
      <c r="H21" s="16" t="str">
        <f>IFERROR(VLOOKUP(B21&amp;$M$4,ZAPOTRZEBOWANIE!$B$6:$H$298,7,0),"")</f>
        <v/>
      </c>
      <c r="I21" s="90" t="str">
        <f t="shared" si="1"/>
        <v/>
      </c>
      <c r="J21" s="93" t="str">
        <f t="shared" si="2"/>
        <v/>
      </c>
    </row>
    <row r="22" spans="2:10" ht="27" customHeight="1" x14ac:dyDescent="0.3">
      <c r="B22" s="14">
        <v>15</v>
      </c>
      <c r="C22" s="11" t="str">
        <f>IFERROR(VLOOKUP(B22&amp;$M$4,ZAPOTRZEBOWANIE!$B$6:$H$298,3,0),"")</f>
        <v/>
      </c>
      <c r="D22" s="12" t="str">
        <f>IFERROR(VLOOKUP(B22&amp;$M$4,ZAPOTRZEBOWANIE!$B$6:$H$298,5,0),"")</f>
        <v/>
      </c>
      <c r="E22" s="12" t="str">
        <f>IFERROR(VLOOKUP(B22&amp;$M$4,ZAPOTRZEBOWANIE!$B$6:$H$298,6,0),"")</f>
        <v/>
      </c>
      <c r="F22" s="26"/>
      <c r="G22" s="20" t="str">
        <f t="shared" si="0"/>
        <v/>
      </c>
      <c r="H22" s="16" t="str">
        <f>IFERROR(VLOOKUP(B22&amp;$M$4,ZAPOTRZEBOWANIE!$B$6:$H$298,7,0),"")</f>
        <v/>
      </c>
      <c r="I22" s="90" t="str">
        <f t="shared" si="1"/>
        <v/>
      </c>
      <c r="J22" s="93" t="str">
        <f t="shared" si="2"/>
        <v/>
      </c>
    </row>
    <row r="23" spans="2:10" ht="27" customHeight="1" x14ac:dyDescent="0.3">
      <c r="B23" s="14">
        <v>16</v>
      </c>
      <c r="C23" s="11" t="str">
        <f>IFERROR(VLOOKUP(B23&amp;$M$4,ZAPOTRZEBOWANIE!$B$6:$H$298,3,0),"")</f>
        <v/>
      </c>
      <c r="D23" s="12" t="str">
        <f>IFERROR(VLOOKUP(B23&amp;$M$4,ZAPOTRZEBOWANIE!$B$6:$H$298,5,0),"")</f>
        <v/>
      </c>
      <c r="E23" s="12" t="str">
        <f>IFERROR(VLOOKUP(B23&amp;$M$4,ZAPOTRZEBOWANIE!$B$6:$H$298,6,0),"")</f>
        <v/>
      </c>
      <c r="F23" s="26"/>
      <c r="G23" s="20" t="str">
        <f t="shared" si="0"/>
        <v/>
      </c>
      <c r="H23" s="16" t="str">
        <f>IFERROR(VLOOKUP(B23&amp;$M$4,ZAPOTRZEBOWANIE!$B$6:$H$298,7,0),"")</f>
        <v/>
      </c>
      <c r="I23" s="90" t="str">
        <f t="shared" si="1"/>
        <v/>
      </c>
      <c r="J23" s="93" t="str">
        <f t="shared" si="2"/>
        <v/>
      </c>
    </row>
    <row r="24" spans="2:10" ht="27" customHeight="1" x14ac:dyDescent="0.3">
      <c r="B24" s="14">
        <v>17</v>
      </c>
      <c r="C24" s="11" t="str">
        <f>IFERROR(VLOOKUP(B24&amp;$M$4,ZAPOTRZEBOWANIE!$B$6:$H$298,3,0),"")</f>
        <v/>
      </c>
      <c r="D24" s="12" t="str">
        <f>IFERROR(VLOOKUP(B24&amp;$M$4,ZAPOTRZEBOWANIE!$B$6:$H$298,5,0),"")</f>
        <v/>
      </c>
      <c r="E24" s="12" t="str">
        <f>IFERROR(VLOOKUP(B24&amp;$M$4,ZAPOTRZEBOWANIE!$B$6:$H$298,6,0),"")</f>
        <v/>
      </c>
      <c r="F24" s="26"/>
      <c r="G24" s="20" t="str">
        <f t="shared" si="0"/>
        <v/>
      </c>
      <c r="H24" s="16" t="str">
        <f>IFERROR(VLOOKUP(B24&amp;$M$4,ZAPOTRZEBOWANIE!$B$6:$H$298,7,0),"")</f>
        <v/>
      </c>
      <c r="I24" s="90" t="str">
        <f t="shared" si="1"/>
        <v/>
      </c>
      <c r="J24" s="93" t="str">
        <f t="shared" si="2"/>
        <v/>
      </c>
    </row>
    <row r="25" spans="2:10" ht="27" customHeight="1" x14ac:dyDescent="0.3">
      <c r="B25" s="14">
        <v>18</v>
      </c>
      <c r="C25" s="11" t="str">
        <f>IFERROR(VLOOKUP(B25&amp;$M$4,ZAPOTRZEBOWANIE!$B$6:$H$298,3,0),"")</f>
        <v/>
      </c>
      <c r="D25" s="12" t="str">
        <f>IFERROR(VLOOKUP(B25&amp;$M$4,ZAPOTRZEBOWANIE!$B$6:$H$298,5,0),"")</f>
        <v/>
      </c>
      <c r="E25" s="12" t="str">
        <f>IFERROR(VLOOKUP(B25&amp;$M$4,ZAPOTRZEBOWANIE!$B$6:$H$298,6,0),"")</f>
        <v/>
      </c>
      <c r="F25" s="26"/>
      <c r="G25" s="20" t="str">
        <f t="shared" si="0"/>
        <v/>
      </c>
      <c r="H25" s="16" t="str">
        <f>IFERROR(VLOOKUP(B25&amp;$M$4,ZAPOTRZEBOWANIE!$B$6:$H$298,7,0),"")</f>
        <v/>
      </c>
      <c r="I25" s="90" t="str">
        <f t="shared" si="1"/>
        <v/>
      </c>
      <c r="J25" s="93" t="str">
        <f t="shared" si="2"/>
        <v/>
      </c>
    </row>
    <row r="26" spans="2:10" ht="27" customHeight="1" x14ac:dyDescent="0.3">
      <c r="B26" s="14">
        <v>19</v>
      </c>
      <c r="C26" s="11" t="str">
        <f>IFERROR(VLOOKUP(B26&amp;$M$4,ZAPOTRZEBOWANIE!$B$6:$H$298,3,0),"")</f>
        <v/>
      </c>
      <c r="D26" s="12" t="str">
        <f>IFERROR(VLOOKUP(B26&amp;$M$4,ZAPOTRZEBOWANIE!$B$6:$H$298,5,0),"")</f>
        <v/>
      </c>
      <c r="E26" s="12" t="str">
        <f>IFERROR(VLOOKUP(B26&amp;$M$4,ZAPOTRZEBOWANIE!$B$6:$H$298,6,0),"")</f>
        <v/>
      </c>
      <c r="F26" s="26"/>
      <c r="G26" s="20" t="str">
        <f t="shared" si="0"/>
        <v/>
      </c>
      <c r="H26" s="16" t="str">
        <f>IFERROR(VLOOKUP(B26&amp;$M$4,ZAPOTRZEBOWANIE!$B$6:$H$298,7,0),"")</f>
        <v/>
      </c>
      <c r="I26" s="90" t="str">
        <f t="shared" si="1"/>
        <v/>
      </c>
      <c r="J26" s="93" t="str">
        <f t="shared" si="2"/>
        <v/>
      </c>
    </row>
    <row r="27" spans="2:10" ht="27" customHeight="1" x14ac:dyDescent="0.3">
      <c r="B27" s="14">
        <v>20</v>
      </c>
      <c r="C27" s="11" t="str">
        <f>IFERROR(VLOOKUP(B27&amp;$M$4,ZAPOTRZEBOWANIE!$B$6:$H$298,3,0),"")</f>
        <v/>
      </c>
      <c r="D27" s="12" t="str">
        <f>IFERROR(VLOOKUP(B27&amp;$M$4,ZAPOTRZEBOWANIE!$B$6:$H$298,5,0),"")</f>
        <v/>
      </c>
      <c r="E27" s="12" t="str">
        <f>IFERROR(VLOOKUP(B27&amp;$M$4,ZAPOTRZEBOWANIE!$B$6:$H$298,6,0),"")</f>
        <v/>
      </c>
      <c r="F27" s="26"/>
      <c r="G27" s="20" t="str">
        <f t="shared" si="0"/>
        <v/>
      </c>
      <c r="H27" s="16" t="str">
        <f>IFERROR(VLOOKUP(B27&amp;$M$4,ZAPOTRZEBOWANIE!$B$6:$H$298,7,0),"")</f>
        <v/>
      </c>
      <c r="I27" s="90" t="str">
        <f t="shared" si="1"/>
        <v/>
      </c>
      <c r="J27" s="93" t="str">
        <f t="shared" si="2"/>
        <v/>
      </c>
    </row>
    <row r="28" spans="2:10" ht="27" customHeight="1" x14ac:dyDescent="0.3">
      <c r="B28" s="14">
        <v>21</v>
      </c>
      <c r="C28" s="11" t="str">
        <f>IFERROR(VLOOKUP(B28&amp;$M$4,ZAPOTRZEBOWANIE!$B$6:$H$298,3,0),"")</f>
        <v/>
      </c>
      <c r="D28" s="12" t="str">
        <f>IFERROR(VLOOKUP(B28&amp;$M$4,ZAPOTRZEBOWANIE!$B$6:$H$298,5,0),"")</f>
        <v/>
      </c>
      <c r="E28" s="12" t="str">
        <f>IFERROR(VLOOKUP(B28&amp;$M$4,ZAPOTRZEBOWANIE!$B$6:$H$298,6,0),"")</f>
        <v/>
      </c>
      <c r="F28" s="26"/>
      <c r="G28" s="20" t="str">
        <f t="shared" si="0"/>
        <v/>
      </c>
      <c r="H28" s="16" t="str">
        <f>IFERROR(VLOOKUP(B28&amp;$M$4,ZAPOTRZEBOWANIE!$B$6:$H$298,7,0),"")</f>
        <v/>
      </c>
      <c r="I28" s="90" t="str">
        <f t="shared" si="1"/>
        <v/>
      </c>
      <c r="J28" s="93" t="str">
        <f t="shared" si="2"/>
        <v/>
      </c>
    </row>
    <row r="29" spans="2:10" ht="27" customHeight="1" x14ac:dyDescent="0.3">
      <c r="B29" s="14">
        <v>22</v>
      </c>
      <c r="C29" s="11" t="str">
        <f>IFERROR(VLOOKUP(B29&amp;$M$4,ZAPOTRZEBOWANIE!$B$6:$H$298,3,0),"")</f>
        <v/>
      </c>
      <c r="D29" s="12" t="str">
        <f>IFERROR(VLOOKUP(B29&amp;$M$4,ZAPOTRZEBOWANIE!$B$6:$H$298,5,0),"")</f>
        <v/>
      </c>
      <c r="E29" s="12" t="str">
        <f>IFERROR(VLOOKUP(B29&amp;$M$4,ZAPOTRZEBOWANIE!$B$6:$H$298,6,0),"")</f>
        <v/>
      </c>
      <c r="F29" s="26"/>
      <c r="G29" s="20" t="str">
        <f t="shared" si="0"/>
        <v/>
      </c>
      <c r="H29" s="16" t="str">
        <f>IFERROR(VLOOKUP(B29&amp;$M$4,ZAPOTRZEBOWANIE!$B$6:$H$298,7,0),"")</f>
        <v/>
      </c>
      <c r="I29" s="90" t="str">
        <f t="shared" si="1"/>
        <v/>
      </c>
      <c r="J29" s="93" t="str">
        <f t="shared" si="2"/>
        <v/>
      </c>
    </row>
    <row r="30" spans="2:10" ht="27" customHeight="1" x14ac:dyDescent="0.3">
      <c r="B30" s="14">
        <v>23</v>
      </c>
      <c r="C30" s="11" t="str">
        <f>IFERROR(VLOOKUP(B30&amp;$M$4,ZAPOTRZEBOWANIE!$B$6:$H$298,3,0),"")</f>
        <v/>
      </c>
      <c r="D30" s="12" t="str">
        <f>IFERROR(VLOOKUP(B30&amp;$M$4,ZAPOTRZEBOWANIE!$B$6:$H$298,5,0),"")</f>
        <v/>
      </c>
      <c r="E30" s="12" t="str">
        <f>IFERROR(VLOOKUP(B30&amp;$M$4,ZAPOTRZEBOWANIE!$B$6:$H$298,6,0),"")</f>
        <v/>
      </c>
      <c r="F30" s="26"/>
      <c r="G30" s="20" t="str">
        <f t="shared" si="0"/>
        <v/>
      </c>
      <c r="H30" s="16" t="str">
        <f>IFERROR(VLOOKUP(B30&amp;$M$4,ZAPOTRZEBOWANIE!$B$6:$H$298,7,0),"")</f>
        <v/>
      </c>
      <c r="I30" s="90" t="str">
        <f t="shared" si="1"/>
        <v/>
      </c>
      <c r="J30" s="93" t="str">
        <f t="shared" si="2"/>
        <v/>
      </c>
    </row>
    <row r="31" spans="2:10" ht="27" customHeight="1" x14ac:dyDescent="0.3">
      <c r="B31" s="14">
        <v>24</v>
      </c>
      <c r="C31" s="11" t="str">
        <f>IFERROR(VLOOKUP(B31&amp;$M$4,ZAPOTRZEBOWANIE!$B$6:$H$298,3,0),"")</f>
        <v/>
      </c>
      <c r="D31" s="12" t="str">
        <f>IFERROR(VLOOKUP(B31&amp;$M$4,ZAPOTRZEBOWANIE!$B$6:$H$298,5,0),"")</f>
        <v/>
      </c>
      <c r="E31" s="12" t="str">
        <f>IFERROR(VLOOKUP(B31&amp;$M$4,ZAPOTRZEBOWANIE!$B$6:$H$298,6,0),"")</f>
        <v/>
      </c>
      <c r="F31" s="26"/>
      <c r="G31" s="20" t="str">
        <f t="shared" si="0"/>
        <v/>
      </c>
      <c r="H31" s="16" t="str">
        <f>IFERROR(VLOOKUP(B31&amp;$M$4,ZAPOTRZEBOWANIE!$B$6:$H$298,7,0),"")</f>
        <v/>
      </c>
      <c r="I31" s="90" t="str">
        <f t="shared" si="1"/>
        <v/>
      </c>
      <c r="J31" s="93" t="str">
        <f t="shared" si="2"/>
        <v/>
      </c>
    </row>
    <row r="32" spans="2:10" ht="27" customHeight="1" x14ac:dyDescent="0.3">
      <c r="B32" s="14">
        <v>25</v>
      </c>
      <c r="C32" s="11" t="str">
        <f>IFERROR(VLOOKUP(B32&amp;$M$4,ZAPOTRZEBOWANIE!$B$6:$H$298,3,0),"")</f>
        <v/>
      </c>
      <c r="D32" s="12" t="str">
        <f>IFERROR(VLOOKUP(B32&amp;$M$4,ZAPOTRZEBOWANIE!$B$6:$H$298,5,0),"")</f>
        <v/>
      </c>
      <c r="E32" s="12" t="str">
        <f>IFERROR(VLOOKUP(B32&amp;$M$4,ZAPOTRZEBOWANIE!$B$6:$H$298,6,0),"")</f>
        <v/>
      </c>
      <c r="F32" s="26"/>
      <c r="G32" s="20" t="str">
        <f t="shared" si="0"/>
        <v/>
      </c>
      <c r="H32" s="16" t="str">
        <f>IFERROR(VLOOKUP(B32&amp;$M$4,ZAPOTRZEBOWANIE!$B$6:$H$298,7,0),"")</f>
        <v/>
      </c>
      <c r="I32" s="90" t="str">
        <f t="shared" si="1"/>
        <v/>
      </c>
      <c r="J32" s="93" t="str">
        <f t="shared" si="2"/>
        <v/>
      </c>
    </row>
    <row r="33" spans="2:10" ht="27" customHeight="1" x14ac:dyDescent="0.3">
      <c r="B33" s="14">
        <v>26</v>
      </c>
      <c r="C33" s="11" t="str">
        <f>IFERROR(VLOOKUP(B33&amp;$M$4,ZAPOTRZEBOWANIE!$B$6:$H$298,3,0),"")</f>
        <v/>
      </c>
      <c r="D33" s="12" t="str">
        <f>IFERROR(VLOOKUP(B33&amp;$M$4,ZAPOTRZEBOWANIE!$B$6:$H$298,5,0),"")</f>
        <v/>
      </c>
      <c r="E33" s="12" t="str">
        <f>IFERROR(VLOOKUP(B33&amp;$M$4,ZAPOTRZEBOWANIE!$B$6:$H$298,6,0),"")</f>
        <v/>
      </c>
      <c r="F33" s="26"/>
      <c r="G33" s="20" t="str">
        <f t="shared" si="0"/>
        <v/>
      </c>
      <c r="H33" s="16" t="str">
        <f>IFERROR(VLOOKUP(B33&amp;$M$4,ZAPOTRZEBOWANIE!$B$6:$H$298,7,0),"")</f>
        <v/>
      </c>
      <c r="I33" s="90" t="str">
        <f t="shared" si="1"/>
        <v/>
      </c>
      <c r="J33" s="93" t="str">
        <f t="shared" si="2"/>
        <v/>
      </c>
    </row>
    <row r="34" spans="2:10" ht="27" customHeight="1" x14ac:dyDescent="0.3">
      <c r="B34" s="14">
        <v>27</v>
      </c>
      <c r="C34" s="11" t="str">
        <f>IFERROR(VLOOKUP(B34&amp;$M$4,ZAPOTRZEBOWANIE!$B$6:$H$298,3,0),"")</f>
        <v/>
      </c>
      <c r="D34" s="12" t="str">
        <f>IFERROR(VLOOKUP(B34&amp;$M$4,ZAPOTRZEBOWANIE!$B$6:$H$298,5,0),"")</f>
        <v/>
      </c>
      <c r="E34" s="12" t="str">
        <f>IFERROR(VLOOKUP(B34&amp;$M$4,ZAPOTRZEBOWANIE!$B$6:$H$298,6,0),"")</f>
        <v/>
      </c>
      <c r="F34" s="26"/>
      <c r="G34" s="20" t="str">
        <f t="shared" si="0"/>
        <v/>
      </c>
      <c r="H34" s="16" t="str">
        <f>IFERROR(VLOOKUP(B34&amp;$M$4,ZAPOTRZEBOWANIE!$B$6:$H$298,7,0),"")</f>
        <v/>
      </c>
      <c r="I34" s="90" t="str">
        <f t="shared" si="1"/>
        <v/>
      </c>
      <c r="J34" s="93" t="str">
        <f t="shared" si="2"/>
        <v/>
      </c>
    </row>
    <row r="35" spans="2:10" ht="27" customHeight="1" x14ac:dyDescent="0.3">
      <c r="B35" s="14">
        <v>28</v>
      </c>
      <c r="C35" s="11" t="str">
        <f>IFERROR(VLOOKUP(B35&amp;$M$4,ZAPOTRZEBOWANIE!$B$6:$H$298,3,0),"")</f>
        <v/>
      </c>
      <c r="D35" s="12" t="str">
        <f>IFERROR(VLOOKUP(B35&amp;$M$4,ZAPOTRZEBOWANIE!$B$6:$H$298,5,0),"")</f>
        <v/>
      </c>
      <c r="E35" s="12" t="str">
        <f>IFERROR(VLOOKUP(B35&amp;$M$4,ZAPOTRZEBOWANIE!$B$6:$H$298,6,0),"")</f>
        <v/>
      </c>
      <c r="F35" s="26"/>
      <c r="G35" s="20" t="str">
        <f t="shared" si="0"/>
        <v/>
      </c>
      <c r="H35" s="16" t="str">
        <f>IFERROR(VLOOKUP(B35&amp;$M$4,ZAPOTRZEBOWANIE!$B$6:$H$298,7,0),"")</f>
        <v/>
      </c>
      <c r="I35" s="90" t="str">
        <f t="shared" si="1"/>
        <v/>
      </c>
      <c r="J35" s="93" t="str">
        <f t="shared" si="2"/>
        <v/>
      </c>
    </row>
    <row r="36" spans="2:10" ht="27" customHeight="1" x14ac:dyDescent="0.3">
      <c r="B36" s="14">
        <v>29</v>
      </c>
      <c r="C36" s="11" t="str">
        <f>IFERROR(VLOOKUP(B36&amp;$M$4,ZAPOTRZEBOWANIE!$B$6:$H$298,3,0),"")</f>
        <v/>
      </c>
      <c r="D36" s="12" t="str">
        <f>IFERROR(VLOOKUP(B36&amp;$M$4,ZAPOTRZEBOWANIE!$B$6:$H$298,5,0),"")</f>
        <v/>
      </c>
      <c r="E36" s="12" t="str">
        <f>IFERROR(VLOOKUP(B36&amp;$M$4,ZAPOTRZEBOWANIE!$B$6:$H$298,6,0),"")</f>
        <v/>
      </c>
      <c r="F36" s="26"/>
      <c r="G36" s="20" t="str">
        <f t="shared" si="0"/>
        <v/>
      </c>
      <c r="H36" s="16" t="str">
        <f>IFERROR(VLOOKUP(B36&amp;$M$4,ZAPOTRZEBOWANIE!$B$6:$H$298,7,0),"")</f>
        <v/>
      </c>
      <c r="I36" s="90" t="str">
        <f t="shared" si="1"/>
        <v/>
      </c>
      <c r="J36" s="93" t="str">
        <f t="shared" si="2"/>
        <v/>
      </c>
    </row>
    <row r="37" spans="2:10" ht="27" customHeight="1" x14ac:dyDescent="0.3">
      <c r="B37" s="14">
        <v>30</v>
      </c>
      <c r="C37" s="11" t="str">
        <f>IFERROR(VLOOKUP(B37&amp;$M$4,ZAPOTRZEBOWANIE!$B$6:$H$298,3,0),"")</f>
        <v/>
      </c>
      <c r="D37" s="12" t="str">
        <f>IFERROR(VLOOKUP(B37&amp;$M$4,ZAPOTRZEBOWANIE!$B$6:$H$298,5,0),"")</f>
        <v/>
      </c>
      <c r="E37" s="12" t="str">
        <f>IFERROR(VLOOKUP(B37&amp;$M$4,ZAPOTRZEBOWANIE!$B$6:$H$298,6,0),"")</f>
        <v/>
      </c>
      <c r="F37" s="26"/>
      <c r="G37" s="20" t="str">
        <f t="shared" si="0"/>
        <v/>
      </c>
      <c r="H37" s="16" t="str">
        <f>IFERROR(VLOOKUP(B37&amp;$M$4,ZAPOTRZEBOWANIE!$B$6:$H$298,7,0),"")</f>
        <v/>
      </c>
      <c r="I37" s="90" t="str">
        <f t="shared" si="1"/>
        <v/>
      </c>
      <c r="J37" s="93" t="str">
        <f t="shared" si="2"/>
        <v/>
      </c>
    </row>
    <row r="38" spans="2:10" ht="27" customHeight="1" x14ac:dyDescent="0.3">
      <c r="B38" s="14">
        <v>31</v>
      </c>
      <c r="C38" s="11" t="str">
        <f>IFERROR(VLOOKUP(B38&amp;$M$4,ZAPOTRZEBOWANIE!$B$6:$H$298,3,0),"")</f>
        <v/>
      </c>
      <c r="D38" s="12" t="str">
        <f>IFERROR(VLOOKUP(B38&amp;$M$4,ZAPOTRZEBOWANIE!$B$6:$H$298,5,0),"")</f>
        <v/>
      </c>
      <c r="E38" s="12" t="str">
        <f>IFERROR(VLOOKUP(B38&amp;$M$4,ZAPOTRZEBOWANIE!$B$6:$H$298,6,0),"")</f>
        <v/>
      </c>
      <c r="F38" s="26"/>
      <c r="G38" s="20" t="str">
        <f t="shared" si="0"/>
        <v/>
      </c>
      <c r="H38" s="16" t="str">
        <f>IFERROR(VLOOKUP(B38&amp;$M$4,ZAPOTRZEBOWANIE!$B$6:$H$298,7,0),"")</f>
        <v/>
      </c>
      <c r="I38" s="90" t="str">
        <f t="shared" si="1"/>
        <v/>
      </c>
      <c r="J38" s="93" t="str">
        <f t="shared" si="2"/>
        <v/>
      </c>
    </row>
    <row r="39" spans="2:10" ht="27" customHeight="1" x14ac:dyDescent="0.3">
      <c r="B39" s="14">
        <v>32</v>
      </c>
      <c r="C39" s="11" t="str">
        <f>IFERROR(VLOOKUP(B39&amp;$M$4,ZAPOTRZEBOWANIE!$B$6:$H$298,3,0),"")</f>
        <v/>
      </c>
      <c r="D39" s="12" t="str">
        <f>IFERROR(VLOOKUP(B39&amp;$M$4,ZAPOTRZEBOWANIE!$B$6:$H$298,5,0),"")</f>
        <v/>
      </c>
      <c r="E39" s="12" t="str">
        <f>IFERROR(VLOOKUP(B39&amp;$M$4,ZAPOTRZEBOWANIE!$B$6:$H$298,6,0),"")</f>
        <v/>
      </c>
      <c r="F39" s="26"/>
      <c r="G39" s="20" t="str">
        <f t="shared" si="0"/>
        <v/>
      </c>
      <c r="H39" s="16" t="str">
        <f>IFERROR(VLOOKUP(B39&amp;$M$4,ZAPOTRZEBOWANIE!$B$6:$H$298,7,0),"")</f>
        <v/>
      </c>
      <c r="I39" s="90" t="str">
        <f t="shared" si="1"/>
        <v/>
      </c>
      <c r="J39" s="93" t="str">
        <f t="shared" si="2"/>
        <v/>
      </c>
    </row>
    <row r="40" spans="2:10" ht="27" customHeight="1" x14ac:dyDescent="0.3">
      <c r="B40" s="14">
        <v>33</v>
      </c>
      <c r="C40" s="11" t="str">
        <f>IFERROR(VLOOKUP(B40&amp;$M$4,ZAPOTRZEBOWANIE!$B$6:$H$298,3,0),"")</f>
        <v/>
      </c>
      <c r="D40" s="12" t="str">
        <f>IFERROR(VLOOKUP(B40&amp;$M$4,ZAPOTRZEBOWANIE!$B$6:$H$298,5,0),"")</f>
        <v/>
      </c>
      <c r="E40" s="12" t="str">
        <f>IFERROR(VLOOKUP(B40&amp;$M$4,ZAPOTRZEBOWANIE!$B$6:$H$298,6,0),"")</f>
        <v/>
      </c>
      <c r="F40" s="26"/>
      <c r="G40" s="20" t="str">
        <f t="shared" si="0"/>
        <v/>
      </c>
      <c r="H40" s="16" t="str">
        <f>IFERROR(VLOOKUP(B40&amp;$M$4,ZAPOTRZEBOWANIE!$B$6:$H$298,7,0),"")</f>
        <v/>
      </c>
      <c r="I40" s="90" t="str">
        <f t="shared" si="1"/>
        <v/>
      </c>
      <c r="J40" s="93" t="str">
        <f t="shared" si="2"/>
        <v/>
      </c>
    </row>
    <row r="41" spans="2:10" ht="27" customHeight="1" x14ac:dyDescent="0.3">
      <c r="B41" s="14">
        <v>34</v>
      </c>
      <c r="C41" s="11" t="str">
        <f>IFERROR(VLOOKUP(B41&amp;$M$4,ZAPOTRZEBOWANIE!$B$6:$H$298,3,0),"")</f>
        <v/>
      </c>
      <c r="D41" s="12" t="str">
        <f>IFERROR(VLOOKUP(B41&amp;$M$4,ZAPOTRZEBOWANIE!$B$6:$H$298,5,0),"")</f>
        <v/>
      </c>
      <c r="E41" s="12" t="str">
        <f>IFERROR(VLOOKUP(B41&amp;$M$4,ZAPOTRZEBOWANIE!$B$6:$H$298,6,0),"")</f>
        <v/>
      </c>
      <c r="F41" s="26"/>
      <c r="G41" s="20" t="str">
        <f t="shared" si="0"/>
        <v/>
      </c>
      <c r="H41" s="16" t="str">
        <f>IFERROR(VLOOKUP(B41&amp;$M$4,ZAPOTRZEBOWANIE!$B$6:$H$298,7,0),"")</f>
        <v/>
      </c>
      <c r="I41" s="90" t="str">
        <f t="shared" si="1"/>
        <v/>
      </c>
      <c r="J41" s="93" t="str">
        <f t="shared" si="2"/>
        <v/>
      </c>
    </row>
    <row r="42" spans="2:10" ht="27" customHeight="1" x14ac:dyDescent="0.3">
      <c r="B42" s="14">
        <v>35</v>
      </c>
      <c r="C42" s="11" t="str">
        <f>IFERROR(VLOOKUP(B42&amp;$M$4,ZAPOTRZEBOWANIE!$B$6:$H$298,3,0),"")</f>
        <v/>
      </c>
      <c r="D42" s="12" t="str">
        <f>IFERROR(VLOOKUP(B42&amp;$M$4,ZAPOTRZEBOWANIE!$B$6:$H$298,5,0),"")</f>
        <v/>
      </c>
      <c r="E42" s="12" t="str">
        <f>IFERROR(VLOOKUP(B42&amp;$M$4,ZAPOTRZEBOWANIE!$B$6:$H$298,6,0),"")</f>
        <v/>
      </c>
      <c r="F42" s="26"/>
      <c r="G42" s="20" t="str">
        <f t="shared" si="0"/>
        <v/>
      </c>
      <c r="H42" s="16" t="str">
        <f>IFERROR(VLOOKUP(B42&amp;$M$4,ZAPOTRZEBOWANIE!$B$6:$H$298,7,0),"")</f>
        <v/>
      </c>
      <c r="I42" s="90" t="str">
        <f t="shared" si="1"/>
        <v/>
      </c>
      <c r="J42" s="93" t="str">
        <f t="shared" si="2"/>
        <v/>
      </c>
    </row>
    <row r="43" spans="2:10" ht="27" customHeight="1" x14ac:dyDescent="0.3">
      <c r="B43" s="14">
        <v>36</v>
      </c>
      <c r="C43" s="11" t="str">
        <f>IFERROR(VLOOKUP(B43&amp;$M$4,ZAPOTRZEBOWANIE!$B$6:$H$298,3,0),"")</f>
        <v/>
      </c>
      <c r="D43" s="12" t="str">
        <f>IFERROR(VLOOKUP(B43&amp;$M$4,ZAPOTRZEBOWANIE!$B$6:$H$298,5,0),"")</f>
        <v/>
      </c>
      <c r="E43" s="12" t="str">
        <f>IFERROR(VLOOKUP(B43&amp;$M$4,ZAPOTRZEBOWANIE!$B$6:$H$298,6,0),"")</f>
        <v/>
      </c>
      <c r="F43" s="26"/>
      <c r="G43" s="20" t="str">
        <f t="shared" si="0"/>
        <v/>
      </c>
      <c r="H43" s="16" t="str">
        <f>IFERROR(VLOOKUP(B43&amp;$M$4,ZAPOTRZEBOWANIE!$B$6:$H$298,7,0),"")</f>
        <v/>
      </c>
      <c r="I43" s="90" t="str">
        <f t="shared" si="1"/>
        <v/>
      </c>
      <c r="J43" s="93" t="str">
        <f t="shared" si="2"/>
        <v/>
      </c>
    </row>
    <row r="44" spans="2:10" ht="27" customHeight="1" x14ac:dyDescent="0.3">
      <c r="B44" s="14">
        <v>37</v>
      </c>
      <c r="C44" s="11" t="str">
        <f>IFERROR(VLOOKUP(B44&amp;$M$4,ZAPOTRZEBOWANIE!$B$6:$H$298,3,0),"")</f>
        <v/>
      </c>
      <c r="D44" s="12" t="str">
        <f>IFERROR(VLOOKUP(B44&amp;$M$4,ZAPOTRZEBOWANIE!$B$6:$H$298,5,0),"")</f>
        <v/>
      </c>
      <c r="E44" s="12" t="str">
        <f>IFERROR(VLOOKUP(B44&amp;$M$4,ZAPOTRZEBOWANIE!$B$6:$H$298,6,0),"")</f>
        <v/>
      </c>
      <c r="F44" s="26"/>
      <c r="G44" s="20" t="str">
        <f t="shared" si="0"/>
        <v/>
      </c>
      <c r="H44" s="16" t="str">
        <f>IFERROR(VLOOKUP(B44&amp;$M$4,ZAPOTRZEBOWANIE!$B$6:$H$298,7,0),"")</f>
        <v/>
      </c>
      <c r="I44" s="90" t="str">
        <f t="shared" si="1"/>
        <v/>
      </c>
      <c r="J44" s="93" t="str">
        <f t="shared" si="2"/>
        <v/>
      </c>
    </row>
    <row r="45" spans="2:10" ht="27" customHeight="1" x14ac:dyDescent="0.3">
      <c r="B45" s="14">
        <v>38</v>
      </c>
      <c r="C45" s="11" t="str">
        <f>IFERROR(VLOOKUP(B45&amp;$M$4,ZAPOTRZEBOWANIE!$B$6:$H$298,3,0),"")</f>
        <v/>
      </c>
      <c r="D45" s="12" t="str">
        <f>IFERROR(VLOOKUP(B45&amp;$M$4,ZAPOTRZEBOWANIE!$B$6:$H$298,5,0),"")</f>
        <v/>
      </c>
      <c r="E45" s="12" t="str">
        <f>IFERROR(VLOOKUP(B45&amp;$M$4,ZAPOTRZEBOWANIE!$B$6:$H$298,6,0),"")</f>
        <v/>
      </c>
      <c r="F45" s="26"/>
      <c r="G45" s="20" t="str">
        <f t="shared" si="0"/>
        <v/>
      </c>
      <c r="H45" s="16" t="str">
        <f>IFERROR(VLOOKUP(B45&amp;$M$4,ZAPOTRZEBOWANIE!$B$6:$H$298,7,0),"")</f>
        <v/>
      </c>
      <c r="I45" s="90" t="str">
        <f t="shared" si="1"/>
        <v/>
      </c>
      <c r="J45" s="93" t="str">
        <f t="shared" si="2"/>
        <v/>
      </c>
    </row>
    <row r="46" spans="2:10" ht="27" customHeight="1" x14ac:dyDescent="0.3">
      <c r="B46" s="14">
        <v>39</v>
      </c>
      <c r="C46" s="11" t="str">
        <f>IFERROR(VLOOKUP(B46&amp;$M$4,ZAPOTRZEBOWANIE!$B$6:$H$298,3,0),"")</f>
        <v/>
      </c>
      <c r="D46" s="12" t="str">
        <f>IFERROR(VLOOKUP(B46&amp;$M$4,ZAPOTRZEBOWANIE!$B$6:$H$298,5,0),"")</f>
        <v/>
      </c>
      <c r="E46" s="12" t="str">
        <f>IFERROR(VLOOKUP(B46&amp;$M$4,ZAPOTRZEBOWANIE!$B$6:$H$298,6,0),"")</f>
        <v/>
      </c>
      <c r="F46" s="26"/>
      <c r="G46" s="20" t="str">
        <f t="shared" si="0"/>
        <v/>
      </c>
      <c r="H46" s="16" t="str">
        <f>IFERROR(VLOOKUP(B46&amp;$M$4,ZAPOTRZEBOWANIE!$B$6:$H$298,7,0),"")</f>
        <v/>
      </c>
      <c r="I46" s="90" t="str">
        <f t="shared" si="1"/>
        <v/>
      </c>
      <c r="J46" s="93" t="str">
        <f t="shared" si="2"/>
        <v/>
      </c>
    </row>
    <row r="47" spans="2:10" ht="27" customHeight="1" x14ac:dyDescent="0.3">
      <c r="B47" s="14">
        <v>40</v>
      </c>
      <c r="C47" s="11" t="str">
        <f>IFERROR(VLOOKUP(B47&amp;$M$4,ZAPOTRZEBOWANIE!$B$6:$H$298,3,0),"")</f>
        <v/>
      </c>
      <c r="D47" s="12" t="str">
        <f>IFERROR(VLOOKUP(B47&amp;$M$4,ZAPOTRZEBOWANIE!$B$6:$H$298,5,0),"")</f>
        <v/>
      </c>
      <c r="E47" s="12" t="str">
        <f>IFERROR(VLOOKUP(B47&amp;$M$4,ZAPOTRZEBOWANIE!$B$6:$H$298,6,0),"")</f>
        <v/>
      </c>
      <c r="F47" s="26"/>
      <c r="G47" s="20" t="str">
        <f t="shared" si="0"/>
        <v/>
      </c>
      <c r="H47" s="16" t="str">
        <f>IFERROR(VLOOKUP(B47&amp;$M$4,ZAPOTRZEBOWANIE!$B$6:$H$298,7,0),"")</f>
        <v/>
      </c>
      <c r="I47" s="90" t="str">
        <f t="shared" si="1"/>
        <v/>
      </c>
      <c r="J47" s="93" t="str">
        <f t="shared" si="2"/>
        <v/>
      </c>
    </row>
    <row r="48" spans="2:10" ht="27" customHeight="1" x14ac:dyDescent="0.3">
      <c r="B48" s="14">
        <v>41</v>
      </c>
      <c r="C48" s="11" t="str">
        <f>IFERROR(VLOOKUP(B48&amp;$M$4,ZAPOTRZEBOWANIE!$B$6:$H$298,3,0),"")</f>
        <v/>
      </c>
      <c r="D48" s="12" t="str">
        <f>IFERROR(VLOOKUP(B48&amp;$M$4,ZAPOTRZEBOWANIE!$B$6:$H$298,5,0),"")</f>
        <v/>
      </c>
      <c r="E48" s="12" t="str">
        <f>IFERROR(VLOOKUP(B48&amp;$M$4,ZAPOTRZEBOWANIE!$B$6:$H$298,6,0),"")</f>
        <v/>
      </c>
      <c r="F48" s="26"/>
      <c r="G48" s="20" t="str">
        <f t="shared" si="0"/>
        <v/>
      </c>
      <c r="H48" s="16" t="str">
        <f>IFERROR(VLOOKUP(B48&amp;$M$4,ZAPOTRZEBOWANIE!$B$6:$H$298,7,0),"")</f>
        <v/>
      </c>
      <c r="I48" s="90" t="str">
        <f t="shared" si="1"/>
        <v/>
      </c>
      <c r="J48" s="93" t="str">
        <f t="shared" si="2"/>
        <v/>
      </c>
    </row>
    <row r="49" spans="2:10" ht="27" customHeight="1" x14ac:dyDescent="0.3">
      <c r="B49" s="14">
        <v>42</v>
      </c>
      <c r="C49" s="11" t="str">
        <f>IFERROR(VLOOKUP(B49&amp;$M$4,ZAPOTRZEBOWANIE!$B$6:$H$298,3,0),"")</f>
        <v/>
      </c>
      <c r="D49" s="12" t="str">
        <f>IFERROR(VLOOKUP(B49&amp;$M$4,ZAPOTRZEBOWANIE!$B$6:$H$298,5,0),"")</f>
        <v/>
      </c>
      <c r="E49" s="12" t="str">
        <f>IFERROR(VLOOKUP(B49&amp;$M$4,ZAPOTRZEBOWANIE!$B$6:$H$298,6,0),"")</f>
        <v/>
      </c>
      <c r="F49" s="26"/>
      <c r="G49" s="20" t="str">
        <f t="shared" si="0"/>
        <v/>
      </c>
      <c r="H49" s="16" t="str">
        <f>IFERROR(VLOOKUP(B49&amp;$M$4,ZAPOTRZEBOWANIE!$B$6:$H$298,7,0),"")</f>
        <v/>
      </c>
      <c r="I49" s="90" t="str">
        <f t="shared" si="1"/>
        <v/>
      </c>
      <c r="J49" s="93" t="str">
        <f t="shared" si="2"/>
        <v/>
      </c>
    </row>
    <row r="50" spans="2:10" ht="27" customHeight="1" x14ac:dyDescent="0.3">
      <c r="B50" s="14">
        <v>43</v>
      </c>
      <c r="C50" s="11" t="str">
        <f>IFERROR(VLOOKUP(B50&amp;$M$4,ZAPOTRZEBOWANIE!$B$6:$H$298,3,0),"")</f>
        <v/>
      </c>
      <c r="D50" s="12" t="str">
        <f>IFERROR(VLOOKUP(B50&amp;$M$4,ZAPOTRZEBOWANIE!$B$6:$H$298,5,0),"")</f>
        <v/>
      </c>
      <c r="E50" s="12" t="str">
        <f>IFERROR(VLOOKUP(B50&amp;$M$4,ZAPOTRZEBOWANIE!$B$6:$H$298,6,0),"")</f>
        <v/>
      </c>
      <c r="F50" s="26"/>
      <c r="G50" s="20" t="str">
        <f t="shared" si="0"/>
        <v/>
      </c>
      <c r="H50" s="16" t="str">
        <f>IFERROR(VLOOKUP(B50&amp;$M$4,ZAPOTRZEBOWANIE!$B$6:$H$298,7,0),"")</f>
        <v/>
      </c>
      <c r="I50" s="90" t="str">
        <f t="shared" si="1"/>
        <v/>
      </c>
      <c r="J50" s="93" t="str">
        <f t="shared" si="2"/>
        <v/>
      </c>
    </row>
    <row r="51" spans="2:10" ht="27" customHeight="1" x14ac:dyDescent="0.3">
      <c r="B51" s="14">
        <v>44</v>
      </c>
      <c r="C51" s="11" t="str">
        <f>IFERROR(VLOOKUP(B51&amp;$M$4,ZAPOTRZEBOWANIE!$B$6:$H$298,3,0),"")</f>
        <v/>
      </c>
      <c r="D51" s="12" t="str">
        <f>IFERROR(VLOOKUP(B51&amp;$M$4,ZAPOTRZEBOWANIE!$B$6:$H$298,5,0),"")</f>
        <v/>
      </c>
      <c r="E51" s="12" t="str">
        <f>IFERROR(VLOOKUP(B51&amp;$M$4,ZAPOTRZEBOWANIE!$B$6:$H$298,6,0),"")</f>
        <v/>
      </c>
      <c r="F51" s="26"/>
      <c r="G51" s="20" t="str">
        <f t="shared" si="0"/>
        <v/>
      </c>
      <c r="H51" s="16" t="str">
        <f>IFERROR(VLOOKUP(B51&amp;$M$4,ZAPOTRZEBOWANIE!$B$6:$H$298,7,0),"")</f>
        <v/>
      </c>
      <c r="I51" s="90" t="str">
        <f t="shared" si="1"/>
        <v/>
      </c>
      <c r="J51" s="93" t="str">
        <f t="shared" si="2"/>
        <v/>
      </c>
    </row>
    <row r="52" spans="2:10" ht="27" customHeight="1" x14ac:dyDescent="0.3">
      <c r="B52" s="14">
        <v>45</v>
      </c>
      <c r="C52" s="11" t="str">
        <f>IFERROR(VLOOKUP(B52&amp;$M$4,ZAPOTRZEBOWANIE!$B$6:$H$298,3,0),"")</f>
        <v/>
      </c>
      <c r="D52" s="12" t="str">
        <f>IFERROR(VLOOKUP(B52&amp;$M$4,ZAPOTRZEBOWANIE!$B$6:$H$298,5,0),"")</f>
        <v/>
      </c>
      <c r="E52" s="12" t="str">
        <f>IFERROR(VLOOKUP(B52&amp;$M$4,ZAPOTRZEBOWANIE!$B$6:$H$298,6,0),"")</f>
        <v/>
      </c>
      <c r="F52" s="26"/>
      <c r="G52" s="20" t="str">
        <f t="shared" si="0"/>
        <v/>
      </c>
      <c r="H52" s="16" t="str">
        <f>IFERROR(VLOOKUP(B52&amp;$M$4,ZAPOTRZEBOWANIE!$B$6:$H$298,7,0),"")</f>
        <v/>
      </c>
      <c r="I52" s="90" t="str">
        <f t="shared" si="1"/>
        <v/>
      </c>
      <c r="J52" s="93" t="str">
        <f t="shared" si="2"/>
        <v/>
      </c>
    </row>
    <row r="53" spans="2:10" ht="27" customHeight="1" x14ac:dyDescent="0.3">
      <c r="B53" s="14">
        <v>46</v>
      </c>
      <c r="C53" s="11" t="str">
        <f>IFERROR(VLOOKUP(B53&amp;$M$4,ZAPOTRZEBOWANIE!$B$6:$H$298,3,0),"")</f>
        <v/>
      </c>
      <c r="D53" s="12" t="str">
        <f>IFERROR(VLOOKUP(B53&amp;$M$4,ZAPOTRZEBOWANIE!$B$6:$H$298,5,0),"")</f>
        <v/>
      </c>
      <c r="E53" s="12" t="str">
        <f>IFERROR(VLOOKUP(B53&amp;$M$4,ZAPOTRZEBOWANIE!$B$6:$H$298,6,0),"")</f>
        <v/>
      </c>
      <c r="F53" s="26"/>
      <c r="G53" s="20" t="str">
        <f t="shared" si="0"/>
        <v/>
      </c>
      <c r="H53" s="16" t="str">
        <f>IFERROR(VLOOKUP(B53&amp;$M$4,ZAPOTRZEBOWANIE!$B$6:$H$298,7,0),"")</f>
        <v/>
      </c>
      <c r="I53" s="90" t="str">
        <f t="shared" si="1"/>
        <v/>
      </c>
      <c r="J53" s="93" t="str">
        <f t="shared" si="2"/>
        <v/>
      </c>
    </row>
    <row r="54" spans="2:10" ht="27" customHeight="1" x14ac:dyDescent="0.3">
      <c r="B54" s="14">
        <v>47</v>
      </c>
      <c r="C54" s="11" t="str">
        <f>IFERROR(VLOOKUP(B54&amp;$M$4,ZAPOTRZEBOWANIE!$B$6:$H$298,3,0),"")</f>
        <v/>
      </c>
      <c r="D54" s="12" t="str">
        <f>IFERROR(VLOOKUP(B54&amp;$M$4,ZAPOTRZEBOWANIE!$B$6:$H$298,5,0),"")</f>
        <v/>
      </c>
      <c r="E54" s="12" t="str">
        <f>IFERROR(VLOOKUP(B54&amp;$M$4,ZAPOTRZEBOWANIE!$B$6:$H$298,6,0),"")</f>
        <v/>
      </c>
      <c r="F54" s="26"/>
      <c r="G54" s="20" t="str">
        <f t="shared" si="0"/>
        <v/>
      </c>
      <c r="H54" s="16" t="str">
        <f>IFERROR(VLOOKUP(B54&amp;$M$4,ZAPOTRZEBOWANIE!$B$6:$H$298,7,0),"")</f>
        <v/>
      </c>
      <c r="I54" s="90" t="str">
        <f t="shared" si="1"/>
        <v/>
      </c>
      <c r="J54" s="93" t="str">
        <f t="shared" si="2"/>
        <v/>
      </c>
    </row>
    <row r="55" spans="2:10" ht="27" customHeight="1" x14ac:dyDescent="0.3">
      <c r="B55" s="14">
        <v>48</v>
      </c>
      <c r="C55" s="11" t="str">
        <f>IFERROR(VLOOKUP(B55&amp;$M$4,ZAPOTRZEBOWANIE!$B$6:$H$298,3,0),"")</f>
        <v/>
      </c>
      <c r="D55" s="12" t="str">
        <f>IFERROR(VLOOKUP(B55&amp;$M$4,ZAPOTRZEBOWANIE!$B$6:$H$298,5,0),"")</f>
        <v/>
      </c>
      <c r="E55" s="12" t="str">
        <f>IFERROR(VLOOKUP(B55&amp;$M$4,ZAPOTRZEBOWANIE!$B$6:$H$298,6,0),"")</f>
        <v/>
      </c>
      <c r="F55" s="26"/>
      <c r="G55" s="20" t="str">
        <f t="shared" si="0"/>
        <v/>
      </c>
      <c r="H55" s="16" t="str">
        <f>IFERROR(VLOOKUP(B55&amp;$M$4,ZAPOTRZEBOWANIE!$B$6:$H$298,7,0),"")</f>
        <v/>
      </c>
      <c r="I55" s="90" t="str">
        <f t="shared" si="1"/>
        <v/>
      </c>
      <c r="J55" s="93" t="str">
        <f t="shared" si="2"/>
        <v/>
      </c>
    </row>
    <row r="56" spans="2:10" ht="27" customHeight="1" x14ac:dyDescent="0.3">
      <c r="B56" s="14">
        <v>49</v>
      </c>
      <c r="C56" s="11" t="str">
        <f>IFERROR(VLOOKUP(B56&amp;$M$4,ZAPOTRZEBOWANIE!$B$6:$H$298,3,0),"")</f>
        <v/>
      </c>
      <c r="D56" s="12" t="str">
        <f>IFERROR(VLOOKUP(B56&amp;$M$4,ZAPOTRZEBOWANIE!$B$6:$H$298,5,0),"")</f>
        <v/>
      </c>
      <c r="E56" s="12" t="str">
        <f>IFERROR(VLOOKUP(B56&amp;$M$4,ZAPOTRZEBOWANIE!$B$6:$H$298,6,0),"")</f>
        <v/>
      </c>
      <c r="F56" s="26"/>
      <c r="G56" s="20" t="str">
        <f t="shared" si="0"/>
        <v/>
      </c>
      <c r="H56" s="16" t="str">
        <f>IFERROR(VLOOKUP(B56&amp;$M$4,ZAPOTRZEBOWANIE!$B$6:$H$298,7,0),"")</f>
        <v/>
      </c>
      <c r="I56" s="90" t="str">
        <f t="shared" si="1"/>
        <v/>
      </c>
      <c r="J56" s="93" t="str">
        <f t="shared" si="2"/>
        <v/>
      </c>
    </row>
    <row r="57" spans="2:10" ht="27" customHeight="1" x14ac:dyDescent="0.3">
      <c r="B57" s="14">
        <v>50</v>
      </c>
      <c r="C57" s="11" t="str">
        <f>IFERROR(VLOOKUP(B57&amp;$M$4,ZAPOTRZEBOWANIE!$B$6:$H$298,3,0),"")</f>
        <v/>
      </c>
      <c r="D57" s="12" t="str">
        <f>IFERROR(VLOOKUP(B57&amp;$M$4,ZAPOTRZEBOWANIE!$B$6:$H$298,5,0),"")</f>
        <v/>
      </c>
      <c r="E57" s="12" t="str">
        <f>IFERROR(VLOOKUP(B57&amp;$M$4,ZAPOTRZEBOWANIE!$B$6:$H$298,6,0),"")</f>
        <v/>
      </c>
      <c r="F57" s="26"/>
      <c r="G57" s="20" t="str">
        <f t="shared" si="0"/>
        <v/>
      </c>
      <c r="H57" s="16" t="str">
        <f>IFERROR(VLOOKUP(B57&amp;$M$4,ZAPOTRZEBOWANIE!$B$6:$H$298,7,0),"")</f>
        <v/>
      </c>
      <c r="I57" s="90" t="str">
        <f t="shared" si="1"/>
        <v/>
      </c>
      <c r="J57" s="93" t="str">
        <f t="shared" si="2"/>
        <v/>
      </c>
    </row>
    <row r="58" spans="2:10" ht="27" customHeight="1" x14ac:dyDescent="0.3">
      <c r="B58" s="14">
        <v>51</v>
      </c>
      <c r="C58" s="11" t="str">
        <f>IFERROR(VLOOKUP(B58&amp;$M$4,ZAPOTRZEBOWANIE!$B$6:$H$298,3,0),"")</f>
        <v/>
      </c>
      <c r="D58" s="12" t="str">
        <f>IFERROR(VLOOKUP(B58&amp;$M$4,ZAPOTRZEBOWANIE!$B$6:$H$298,5,0),"")</f>
        <v/>
      </c>
      <c r="E58" s="12" t="str">
        <f>IFERROR(VLOOKUP(B58&amp;$M$4,ZAPOTRZEBOWANIE!$B$6:$H$298,6,0),"")</f>
        <v/>
      </c>
      <c r="F58" s="26"/>
      <c r="G58" s="20" t="str">
        <f t="shared" si="0"/>
        <v/>
      </c>
      <c r="H58" s="16" t="str">
        <f>IFERROR(VLOOKUP(B58&amp;$M$4,ZAPOTRZEBOWANIE!$B$6:$H$298,7,0),"")</f>
        <v/>
      </c>
      <c r="I58" s="90" t="str">
        <f t="shared" si="1"/>
        <v/>
      </c>
      <c r="J58" s="93" t="str">
        <f t="shared" si="2"/>
        <v/>
      </c>
    </row>
    <row r="59" spans="2:10" ht="27" customHeight="1" x14ac:dyDescent="0.3">
      <c r="B59" s="14">
        <v>52</v>
      </c>
      <c r="C59" s="11" t="str">
        <f>IFERROR(VLOOKUP(B59&amp;$M$4,ZAPOTRZEBOWANIE!$B$6:$H$298,3,0),"")</f>
        <v/>
      </c>
      <c r="D59" s="12" t="str">
        <f>IFERROR(VLOOKUP(B59&amp;$M$4,ZAPOTRZEBOWANIE!$B$6:$H$298,5,0),"")</f>
        <v/>
      </c>
      <c r="E59" s="12" t="str">
        <f>IFERROR(VLOOKUP(B59&amp;$M$4,ZAPOTRZEBOWANIE!$B$6:$H$298,6,0),"")</f>
        <v/>
      </c>
      <c r="F59" s="26"/>
      <c r="G59" s="20" t="str">
        <f t="shared" si="0"/>
        <v/>
      </c>
      <c r="H59" s="16" t="str">
        <f>IFERROR(VLOOKUP(B59&amp;$M$4,ZAPOTRZEBOWANIE!$B$6:$H$298,7,0),"")</f>
        <v/>
      </c>
      <c r="I59" s="90" t="str">
        <f t="shared" si="1"/>
        <v/>
      </c>
      <c r="J59" s="93" t="str">
        <f t="shared" si="2"/>
        <v/>
      </c>
    </row>
    <row r="60" spans="2:10" ht="27" customHeight="1" x14ac:dyDescent="0.3">
      <c r="B60" s="14">
        <v>53</v>
      </c>
      <c r="C60" s="11" t="str">
        <f>IFERROR(VLOOKUP(B60&amp;$M$4,ZAPOTRZEBOWANIE!$B$6:$H$298,3,0),"")</f>
        <v/>
      </c>
      <c r="D60" s="12" t="str">
        <f>IFERROR(VLOOKUP(B60&amp;$M$4,ZAPOTRZEBOWANIE!$B$6:$H$298,5,0),"")</f>
        <v/>
      </c>
      <c r="E60" s="12" t="str">
        <f>IFERROR(VLOOKUP(B60&amp;$M$4,ZAPOTRZEBOWANIE!$B$6:$H$298,6,0),"")</f>
        <v/>
      </c>
      <c r="F60" s="26"/>
      <c r="G60" s="20" t="str">
        <f t="shared" si="0"/>
        <v/>
      </c>
      <c r="H60" s="16" t="str">
        <f>IFERROR(VLOOKUP(B60&amp;$M$4,ZAPOTRZEBOWANIE!$B$6:$H$298,7,0),"")</f>
        <v/>
      </c>
      <c r="I60" s="90" t="str">
        <f t="shared" si="1"/>
        <v/>
      </c>
      <c r="J60" s="93" t="str">
        <f t="shared" si="2"/>
        <v/>
      </c>
    </row>
    <row r="61" spans="2:10" ht="27" customHeight="1" x14ac:dyDescent="0.3">
      <c r="B61" s="14">
        <v>54</v>
      </c>
      <c r="C61" s="11" t="str">
        <f>IFERROR(VLOOKUP(B61&amp;$M$4,ZAPOTRZEBOWANIE!$B$6:$H$298,3,0),"")</f>
        <v/>
      </c>
      <c r="D61" s="12" t="str">
        <f>IFERROR(VLOOKUP(B61&amp;$M$4,ZAPOTRZEBOWANIE!$B$6:$H$298,5,0),"")</f>
        <v/>
      </c>
      <c r="E61" s="12" t="str">
        <f>IFERROR(VLOOKUP(B61&amp;$M$4,ZAPOTRZEBOWANIE!$B$6:$H$298,6,0),"")</f>
        <v/>
      </c>
      <c r="F61" s="26"/>
      <c r="G61" s="20" t="str">
        <f t="shared" si="0"/>
        <v/>
      </c>
      <c r="H61" s="16" t="str">
        <f>IFERROR(VLOOKUP(B61&amp;$M$4,ZAPOTRZEBOWANIE!$B$6:$H$298,7,0),"")</f>
        <v/>
      </c>
      <c r="I61" s="90" t="str">
        <f t="shared" si="1"/>
        <v/>
      </c>
      <c r="J61" s="93" t="str">
        <f t="shared" si="2"/>
        <v/>
      </c>
    </row>
    <row r="62" spans="2:10" ht="27" customHeight="1" x14ac:dyDescent="0.3">
      <c r="B62" s="14">
        <v>55</v>
      </c>
      <c r="C62" s="11" t="str">
        <f>IFERROR(VLOOKUP(B62&amp;$M$4,ZAPOTRZEBOWANIE!$B$6:$H$298,3,0),"")</f>
        <v/>
      </c>
      <c r="D62" s="12" t="str">
        <f>IFERROR(VLOOKUP(B62&amp;$M$4,ZAPOTRZEBOWANIE!$B$6:$H$298,5,0),"")</f>
        <v/>
      </c>
      <c r="E62" s="12" t="str">
        <f>IFERROR(VLOOKUP(B62&amp;$M$4,ZAPOTRZEBOWANIE!$B$6:$H$298,6,0),"")</f>
        <v/>
      </c>
      <c r="F62" s="26"/>
      <c r="G62" s="20" t="str">
        <f t="shared" si="0"/>
        <v/>
      </c>
      <c r="H62" s="16" t="str">
        <f>IFERROR(VLOOKUP(B62&amp;$M$4,ZAPOTRZEBOWANIE!$B$6:$H$298,7,0),"")</f>
        <v/>
      </c>
      <c r="I62" s="90" t="str">
        <f t="shared" si="1"/>
        <v/>
      </c>
      <c r="J62" s="93" t="str">
        <f t="shared" si="2"/>
        <v/>
      </c>
    </row>
    <row r="63" spans="2:10" ht="27" customHeight="1" x14ac:dyDescent="0.3">
      <c r="B63" s="14">
        <v>56</v>
      </c>
      <c r="C63" s="11" t="str">
        <f>IFERROR(VLOOKUP(B63&amp;$M$4,ZAPOTRZEBOWANIE!$B$6:$H$298,3,0),"")</f>
        <v/>
      </c>
      <c r="D63" s="12" t="str">
        <f>IFERROR(VLOOKUP(B63&amp;$M$4,ZAPOTRZEBOWANIE!$B$6:$H$298,5,0),"")</f>
        <v/>
      </c>
      <c r="E63" s="12" t="str">
        <f>IFERROR(VLOOKUP(B63&amp;$M$4,ZAPOTRZEBOWANIE!$B$6:$H$298,6,0),"")</f>
        <v/>
      </c>
      <c r="F63" s="26"/>
      <c r="G63" s="20" t="str">
        <f t="shared" si="0"/>
        <v/>
      </c>
      <c r="H63" s="16" t="str">
        <f>IFERROR(VLOOKUP(B63&amp;$M$4,ZAPOTRZEBOWANIE!$B$6:$H$298,7,0),"")</f>
        <v/>
      </c>
      <c r="I63" s="90" t="str">
        <f t="shared" si="1"/>
        <v/>
      </c>
      <c r="J63" s="93" t="str">
        <f t="shared" si="2"/>
        <v/>
      </c>
    </row>
    <row r="64" spans="2:10" ht="27" customHeight="1" x14ac:dyDescent="0.3">
      <c r="B64" s="14">
        <v>57</v>
      </c>
      <c r="C64" s="11" t="str">
        <f>IFERROR(VLOOKUP(B64&amp;$M$4,ZAPOTRZEBOWANIE!$B$6:$H$298,3,0),"")</f>
        <v/>
      </c>
      <c r="D64" s="12" t="str">
        <f>IFERROR(VLOOKUP(B64&amp;$M$4,ZAPOTRZEBOWANIE!$B$6:$H$298,5,0),"")</f>
        <v/>
      </c>
      <c r="E64" s="12" t="str">
        <f>IFERROR(VLOOKUP(B64&amp;$M$4,ZAPOTRZEBOWANIE!$B$6:$H$298,6,0),"")</f>
        <v/>
      </c>
      <c r="F64" s="26"/>
      <c r="G64" s="20" t="str">
        <f t="shared" si="0"/>
        <v/>
      </c>
      <c r="H64" s="16" t="str">
        <f>IFERROR(VLOOKUP(B64&amp;$M$4,ZAPOTRZEBOWANIE!$B$6:$H$298,7,0),"")</f>
        <v/>
      </c>
      <c r="I64" s="90" t="str">
        <f t="shared" si="1"/>
        <v/>
      </c>
      <c r="J64" s="93" t="str">
        <f t="shared" si="2"/>
        <v/>
      </c>
    </row>
    <row r="65" spans="2:10" ht="27" customHeight="1" x14ac:dyDescent="0.3">
      <c r="B65" s="14">
        <v>58</v>
      </c>
      <c r="C65" s="11" t="str">
        <f>IFERROR(VLOOKUP(B65&amp;$M$4,ZAPOTRZEBOWANIE!$B$6:$H$298,3,0),"")</f>
        <v/>
      </c>
      <c r="D65" s="12" t="str">
        <f>IFERROR(VLOOKUP(B65&amp;$M$4,ZAPOTRZEBOWANIE!$B$6:$H$298,5,0),"")</f>
        <v/>
      </c>
      <c r="E65" s="12" t="str">
        <f>IFERROR(VLOOKUP(B65&amp;$M$4,ZAPOTRZEBOWANIE!$B$6:$H$298,6,0),"")</f>
        <v/>
      </c>
      <c r="F65" s="26"/>
      <c r="G65" s="20" t="str">
        <f t="shared" si="0"/>
        <v/>
      </c>
      <c r="H65" s="16" t="str">
        <f>IFERROR(VLOOKUP(B65&amp;$M$4,ZAPOTRZEBOWANIE!$B$6:$H$298,7,0),"")</f>
        <v/>
      </c>
      <c r="I65" s="90" t="str">
        <f t="shared" si="1"/>
        <v/>
      </c>
      <c r="J65" s="93" t="str">
        <f t="shared" si="2"/>
        <v/>
      </c>
    </row>
    <row r="66" spans="2:10" ht="27" customHeight="1" x14ac:dyDescent="0.3">
      <c r="B66" s="14">
        <v>59</v>
      </c>
      <c r="C66" s="11" t="str">
        <f>IFERROR(VLOOKUP(B66&amp;$M$4,ZAPOTRZEBOWANIE!$B$6:$H$298,3,0),"")</f>
        <v/>
      </c>
      <c r="D66" s="12" t="str">
        <f>IFERROR(VLOOKUP(B66&amp;$M$4,ZAPOTRZEBOWANIE!$B$6:$H$298,5,0),"")</f>
        <v/>
      </c>
      <c r="E66" s="12" t="str">
        <f>IFERROR(VLOOKUP(B66&amp;$M$4,ZAPOTRZEBOWANIE!$B$6:$H$298,6,0),"")</f>
        <v/>
      </c>
      <c r="F66" s="26"/>
      <c r="G66" s="20" t="str">
        <f t="shared" si="0"/>
        <v/>
      </c>
      <c r="H66" s="16" t="str">
        <f>IFERROR(VLOOKUP(B66&amp;$M$4,ZAPOTRZEBOWANIE!$B$6:$H$298,7,0),"")</f>
        <v/>
      </c>
      <c r="I66" s="90" t="str">
        <f t="shared" si="1"/>
        <v/>
      </c>
      <c r="J66" s="93" t="str">
        <f t="shared" si="2"/>
        <v/>
      </c>
    </row>
    <row r="67" spans="2:10" ht="27" customHeight="1" x14ac:dyDescent="0.3">
      <c r="B67" s="14">
        <v>60</v>
      </c>
      <c r="C67" s="11" t="str">
        <f>IFERROR(VLOOKUP(B67&amp;$M$4,ZAPOTRZEBOWANIE!$B$6:$H$298,3,0),"")</f>
        <v/>
      </c>
      <c r="D67" s="12" t="str">
        <f>IFERROR(VLOOKUP(B67&amp;$M$4,ZAPOTRZEBOWANIE!$B$6:$H$298,5,0),"")</f>
        <v/>
      </c>
      <c r="E67" s="12" t="str">
        <f>IFERROR(VLOOKUP(B67&amp;$M$4,ZAPOTRZEBOWANIE!$B$6:$H$298,6,0),"")</f>
        <v/>
      </c>
      <c r="F67" s="26"/>
      <c r="G67" s="20" t="str">
        <f t="shared" si="0"/>
        <v/>
      </c>
      <c r="H67" s="16" t="str">
        <f>IFERROR(VLOOKUP(B67&amp;$M$4,ZAPOTRZEBOWANIE!$B$6:$H$298,7,0),"")</f>
        <v/>
      </c>
      <c r="I67" s="90" t="str">
        <f t="shared" si="1"/>
        <v/>
      </c>
      <c r="J67" s="93" t="str">
        <f t="shared" si="2"/>
        <v/>
      </c>
    </row>
    <row r="68" spans="2:10" ht="27" customHeight="1" x14ac:dyDescent="0.3">
      <c r="B68" s="14">
        <v>61</v>
      </c>
      <c r="C68" s="11" t="str">
        <f>IFERROR(VLOOKUP(B68&amp;$M$4,ZAPOTRZEBOWANIE!$B$6:$H$298,3,0),"")</f>
        <v/>
      </c>
      <c r="D68" s="12" t="str">
        <f>IFERROR(VLOOKUP(B68&amp;$M$4,ZAPOTRZEBOWANIE!$B$6:$H$298,5,0),"")</f>
        <v/>
      </c>
      <c r="E68" s="12" t="str">
        <f>IFERROR(VLOOKUP(B68&amp;$M$4,ZAPOTRZEBOWANIE!$B$6:$H$298,6,0),"")</f>
        <v/>
      </c>
      <c r="F68" s="26"/>
      <c r="G68" s="20" t="str">
        <f t="shared" si="0"/>
        <v/>
      </c>
      <c r="H68" s="16" t="str">
        <f>IFERROR(VLOOKUP(B68&amp;$M$4,ZAPOTRZEBOWANIE!$B$6:$H$298,7,0),"")</f>
        <v/>
      </c>
      <c r="I68" s="90" t="str">
        <f t="shared" si="1"/>
        <v/>
      </c>
      <c r="J68" s="93" t="str">
        <f t="shared" si="2"/>
        <v/>
      </c>
    </row>
    <row r="69" spans="2:10" ht="27" customHeight="1" x14ac:dyDescent="0.3">
      <c r="B69" s="14">
        <v>62</v>
      </c>
      <c r="C69" s="11" t="str">
        <f>IFERROR(VLOOKUP(B69&amp;$M$4,ZAPOTRZEBOWANIE!$B$6:$H$298,3,0),"")</f>
        <v/>
      </c>
      <c r="D69" s="12" t="str">
        <f>IFERROR(VLOOKUP(B69&amp;$M$4,ZAPOTRZEBOWANIE!$B$6:$H$298,5,0),"")</f>
        <v/>
      </c>
      <c r="E69" s="12" t="str">
        <f>IFERROR(VLOOKUP(B69&amp;$M$4,ZAPOTRZEBOWANIE!$B$6:$H$298,6,0),"")</f>
        <v/>
      </c>
      <c r="F69" s="26"/>
      <c r="G69" s="20" t="str">
        <f t="shared" si="0"/>
        <v/>
      </c>
      <c r="H69" s="16" t="str">
        <f>IFERROR(VLOOKUP(B69&amp;$M$4,ZAPOTRZEBOWANIE!$B$6:$H$298,7,0),"")</f>
        <v/>
      </c>
      <c r="I69" s="90" t="str">
        <f t="shared" si="1"/>
        <v/>
      </c>
      <c r="J69" s="93" t="str">
        <f t="shared" si="2"/>
        <v/>
      </c>
    </row>
    <row r="70" spans="2:10" ht="27" customHeight="1" x14ac:dyDescent="0.3">
      <c r="B70" s="14">
        <v>63</v>
      </c>
      <c r="C70" s="11" t="str">
        <f>IFERROR(VLOOKUP(B70&amp;$M$4,ZAPOTRZEBOWANIE!$B$6:$H$298,3,0),"")</f>
        <v/>
      </c>
      <c r="D70" s="12" t="str">
        <f>IFERROR(VLOOKUP(B70&amp;$M$4,ZAPOTRZEBOWANIE!$B$6:$H$298,5,0),"")</f>
        <v/>
      </c>
      <c r="E70" s="12" t="str">
        <f>IFERROR(VLOOKUP(B70&amp;$M$4,ZAPOTRZEBOWANIE!$B$6:$H$298,6,0),"")</f>
        <v/>
      </c>
      <c r="F70" s="26"/>
      <c r="G70" s="20" t="str">
        <f t="shared" si="0"/>
        <v/>
      </c>
      <c r="H70" s="16" t="str">
        <f>IFERROR(VLOOKUP(B70&amp;$M$4,ZAPOTRZEBOWANIE!$B$6:$H$298,7,0),"")</f>
        <v/>
      </c>
      <c r="I70" s="90" t="str">
        <f t="shared" si="1"/>
        <v/>
      </c>
      <c r="J70" s="93" t="str">
        <f t="shared" si="2"/>
        <v/>
      </c>
    </row>
    <row r="71" spans="2:10" ht="27" customHeight="1" x14ac:dyDescent="0.3">
      <c r="B71" s="14">
        <v>64</v>
      </c>
      <c r="C71" s="11" t="str">
        <f>IFERROR(VLOOKUP(B71&amp;$M$4,ZAPOTRZEBOWANIE!$B$6:$H$298,3,0),"")</f>
        <v/>
      </c>
      <c r="D71" s="12" t="str">
        <f>IFERROR(VLOOKUP(B71&amp;$M$4,ZAPOTRZEBOWANIE!$B$6:$H$298,5,0),"")</f>
        <v/>
      </c>
      <c r="E71" s="12" t="str">
        <f>IFERROR(VLOOKUP(B71&amp;$M$4,ZAPOTRZEBOWANIE!$B$6:$H$298,6,0),"")</f>
        <v/>
      </c>
      <c r="F71" s="26"/>
      <c r="G71" s="20" t="str">
        <f t="shared" si="0"/>
        <v/>
      </c>
      <c r="H71" s="16" t="str">
        <f>IFERROR(VLOOKUP(B71&amp;$M$4,ZAPOTRZEBOWANIE!$B$6:$H$298,7,0),"")</f>
        <v/>
      </c>
      <c r="I71" s="90" t="str">
        <f t="shared" si="1"/>
        <v/>
      </c>
      <c r="J71" s="93" t="str">
        <f t="shared" si="2"/>
        <v/>
      </c>
    </row>
    <row r="72" spans="2:10" ht="27" customHeight="1" x14ac:dyDescent="0.3">
      <c r="B72" s="14">
        <v>65</v>
      </c>
      <c r="C72" s="11" t="str">
        <f>IFERROR(VLOOKUP(B72&amp;$M$4,ZAPOTRZEBOWANIE!$B$6:$H$298,3,0),"")</f>
        <v/>
      </c>
      <c r="D72" s="12" t="str">
        <f>IFERROR(VLOOKUP(B72&amp;$M$4,ZAPOTRZEBOWANIE!$B$6:$H$298,5,0),"")</f>
        <v/>
      </c>
      <c r="E72" s="12" t="str">
        <f>IFERROR(VLOOKUP(B72&amp;$M$4,ZAPOTRZEBOWANIE!$B$6:$H$298,6,0),"")</f>
        <v/>
      </c>
      <c r="F72" s="26"/>
      <c r="G72" s="20" t="str">
        <f t="shared" si="0"/>
        <v/>
      </c>
      <c r="H72" s="16" t="str">
        <f>IFERROR(VLOOKUP(B72&amp;$M$4,ZAPOTRZEBOWANIE!$B$6:$H$298,7,0),"")</f>
        <v/>
      </c>
      <c r="I72" s="90" t="str">
        <f t="shared" si="1"/>
        <v/>
      </c>
      <c r="J72" s="93" t="str">
        <f t="shared" si="2"/>
        <v/>
      </c>
    </row>
    <row r="73" spans="2:10" ht="27" customHeight="1" x14ac:dyDescent="0.3">
      <c r="B73" s="14">
        <v>66</v>
      </c>
      <c r="C73" s="11" t="str">
        <f>IFERROR(VLOOKUP(B73&amp;$M$4,ZAPOTRZEBOWANIE!$B$6:$H$298,3,0),"")</f>
        <v/>
      </c>
      <c r="D73" s="12" t="str">
        <f>IFERROR(VLOOKUP(B73&amp;$M$4,ZAPOTRZEBOWANIE!$B$6:$H$298,5,0),"")</f>
        <v/>
      </c>
      <c r="E73" s="12" t="str">
        <f>IFERROR(VLOOKUP(B73&amp;$M$4,ZAPOTRZEBOWANIE!$B$6:$H$298,6,0),"")</f>
        <v/>
      </c>
      <c r="F73" s="26"/>
      <c r="G73" s="20" t="str">
        <f t="shared" ref="G73:G101" si="3">IF(F73="","",F73*E73)</f>
        <v/>
      </c>
      <c r="H73" s="16" t="str">
        <f>IFERROR(VLOOKUP(B73&amp;$M$4,ZAPOTRZEBOWANIE!$B$6:$H$298,7,0),"")</f>
        <v/>
      </c>
      <c r="I73" s="90" t="str">
        <f t="shared" ref="I73:I101" si="4">IF(F73="","","H8*G8")</f>
        <v/>
      </c>
      <c r="J73" s="93" t="str">
        <f t="shared" ref="J73:J101" si="5">IF(F73="","",G73+I73)</f>
        <v/>
      </c>
    </row>
    <row r="74" spans="2:10" ht="27" customHeight="1" x14ac:dyDescent="0.3">
      <c r="B74" s="14">
        <v>67</v>
      </c>
      <c r="C74" s="11" t="str">
        <f>IFERROR(VLOOKUP(B74&amp;$M$4,ZAPOTRZEBOWANIE!$B$6:$H$298,3,0),"")</f>
        <v/>
      </c>
      <c r="D74" s="12" t="str">
        <f>IFERROR(VLOOKUP(B74&amp;$M$4,ZAPOTRZEBOWANIE!$B$6:$H$298,5,0),"")</f>
        <v/>
      </c>
      <c r="E74" s="12" t="str">
        <f>IFERROR(VLOOKUP(B74&amp;$M$4,ZAPOTRZEBOWANIE!$B$6:$H$298,6,0),"")</f>
        <v/>
      </c>
      <c r="F74" s="26"/>
      <c r="G74" s="20" t="str">
        <f t="shared" si="3"/>
        <v/>
      </c>
      <c r="H74" s="16" t="str">
        <f>IFERROR(VLOOKUP(B74&amp;$M$4,ZAPOTRZEBOWANIE!$B$6:$H$298,7,0),"")</f>
        <v/>
      </c>
      <c r="I74" s="90" t="str">
        <f t="shared" si="4"/>
        <v/>
      </c>
      <c r="J74" s="93" t="str">
        <f t="shared" si="5"/>
        <v/>
      </c>
    </row>
    <row r="75" spans="2:10" ht="27" customHeight="1" x14ac:dyDescent="0.3">
      <c r="B75" s="14">
        <v>68</v>
      </c>
      <c r="C75" s="11" t="str">
        <f>IFERROR(VLOOKUP(B75&amp;$M$4,ZAPOTRZEBOWANIE!$B$6:$H$298,3,0),"")</f>
        <v/>
      </c>
      <c r="D75" s="12" t="str">
        <f>IFERROR(VLOOKUP(B75&amp;$M$4,ZAPOTRZEBOWANIE!$B$6:$H$298,5,0),"")</f>
        <v/>
      </c>
      <c r="E75" s="12" t="str">
        <f>IFERROR(VLOOKUP(B75&amp;$M$4,ZAPOTRZEBOWANIE!$B$6:$H$298,6,0),"")</f>
        <v/>
      </c>
      <c r="F75" s="26"/>
      <c r="G75" s="20" t="str">
        <f t="shared" si="3"/>
        <v/>
      </c>
      <c r="H75" s="16" t="str">
        <f>IFERROR(VLOOKUP(B75&amp;$M$4,ZAPOTRZEBOWANIE!$B$6:$H$298,7,0),"")</f>
        <v/>
      </c>
      <c r="I75" s="90" t="str">
        <f t="shared" si="4"/>
        <v/>
      </c>
      <c r="J75" s="93" t="str">
        <f t="shared" si="5"/>
        <v/>
      </c>
    </row>
    <row r="76" spans="2:10" ht="27" customHeight="1" x14ac:dyDescent="0.3">
      <c r="B76" s="14">
        <v>69</v>
      </c>
      <c r="C76" s="11" t="str">
        <f>IFERROR(VLOOKUP(B76&amp;$M$4,ZAPOTRZEBOWANIE!$B$6:$H$298,3,0),"")</f>
        <v/>
      </c>
      <c r="D76" s="12" t="str">
        <f>IFERROR(VLOOKUP(B76&amp;$M$4,ZAPOTRZEBOWANIE!$B$6:$H$298,5,0),"")</f>
        <v/>
      </c>
      <c r="E76" s="12" t="str">
        <f>IFERROR(VLOOKUP(B76&amp;$M$4,ZAPOTRZEBOWANIE!$B$6:$H$298,6,0),"")</f>
        <v/>
      </c>
      <c r="F76" s="26"/>
      <c r="G76" s="20" t="str">
        <f t="shared" si="3"/>
        <v/>
      </c>
      <c r="H76" s="16" t="str">
        <f>IFERROR(VLOOKUP(B76&amp;$M$4,ZAPOTRZEBOWANIE!$B$6:$H$298,7,0),"")</f>
        <v/>
      </c>
      <c r="I76" s="90" t="str">
        <f t="shared" si="4"/>
        <v/>
      </c>
      <c r="J76" s="93" t="str">
        <f t="shared" si="5"/>
        <v/>
      </c>
    </row>
    <row r="77" spans="2:10" ht="27" customHeight="1" x14ac:dyDescent="0.3">
      <c r="B77" s="14">
        <v>70</v>
      </c>
      <c r="C77" s="11" t="str">
        <f>IFERROR(VLOOKUP(B77&amp;$M$4,ZAPOTRZEBOWANIE!$B$6:$H$298,3,0),"")</f>
        <v/>
      </c>
      <c r="D77" s="12" t="str">
        <f>IFERROR(VLOOKUP(B77&amp;$M$4,ZAPOTRZEBOWANIE!$B$6:$H$298,5,0),"")</f>
        <v/>
      </c>
      <c r="E77" s="12" t="str">
        <f>IFERROR(VLOOKUP(B77&amp;$M$4,ZAPOTRZEBOWANIE!$B$6:$H$298,6,0),"")</f>
        <v/>
      </c>
      <c r="F77" s="26"/>
      <c r="G77" s="20" t="str">
        <f t="shared" si="3"/>
        <v/>
      </c>
      <c r="H77" s="16" t="str">
        <f>IFERROR(VLOOKUP(B77&amp;$M$4,ZAPOTRZEBOWANIE!$B$6:$H$298,7,0),"")</f>
        <v/>
      </c>
      <c r="I77" s="90" t="str">
        <f t="shared" si="4"/>
        <v/>
      </c>
      <c r="J77" s="93" t="str">
        <f t="shared" si="5"/>
        <v/>
      </c>
    </row>
    <row r="78" spans="2:10" ht="27" customHeight="1" x14ac:dyDescent="0.3">
      <c r="B78" s="14">
        <v>71</v>
      </c>
      <c r="C78" s="11" t="str">
        <f>IFERROR(VLOOKUP(B78&amp;$M$4,ZAPOTRZEBOWANIE!$B$6:$H$298,3,0),"")</f>
        <v/>
      </c>
      <c r="D78" s="12" t="str">
        <f>IFERROR(VLOOKUP(B78&amp;$M$4,ZAPOTRZEBOWANIE!$B$6:$H$298,5,0),"")</f>
        <v/>
      </c>
      <c r="E78" s="12" t="str">
        <f>IFERROR(VLOOKUP(B78&amp;$M$4,ZAPOTRZEBOWANIE!$B$6:$H$298,6,0),"")</f>
        <v/>
      </c>
      <c r="F78" s="26"/>
      <c r="G78" s="20" t="str">
        <f t="shared" si="3"/>
        <v/>
      </c>
      <c r="H78" s="16" t="str">
        <f>IFERROR(VLOOKUP(B78&amp;$M$4,ZAPOTRZEBOWANIE!$B$6:$H$298,7,0),"")</f>
        <v/>
      </c>
      <c r="I78" s="90" t="str">
        <f t="shared" si="4"/>
        <v/>
      </c>
      <c r="J78" s="93" t="str">
        <f t="shared" si="5"/>
        <v/>
      </c>
    </row>
    <row r="79" spans="2:10" ht="27" customHeight="1" x14ac:dyDescent="0.3">
      <c r="B79" s="14">
        <v>72</v>
      </c>
      <c r="C79" s="11" t="str">
        <f>IFERROR(VLOOKUP(B79&amp;$M$4,ZAPOTRZEBOWANIE!$B$6:$H$298,3,0),"")</f>
        <v/>
      </c>
      <c r="D79" s="12" t="str">
        <f>IFERROR(VLOOKUP(B79&amp;$M$4,ZAPOTRZEBOWANIE!$B$6:$H$298,5,0),"")</f>
        <v/>
      </c>
      <c r="E79" s="12" t="str">
        <f>IFERROR(VLOOKUP(B79&amp;$M$4,ZAPOTRZEBOWANIE!$B$6:$H$298,6,0),"")</f>
        <v/>
      </c>
      <c r="F79" s="26"/>
      <c r="G79" s="20" t="str">
        <f t="shared" si="3"/>
        <v/>
      </c>
      <c r="H79" s="16" t="str">
        <f>IFERROR(VLOOKUP(B79&amp;$M$4,ZAPOTRZEBOWANIE!$B$6:$H$298,7,0),"")</f>
        <v/>
      </c>
      <c r="I79" s="90" t="str">
        <f t="shared" si="4"/>
        <v/>
      </c>
      <c r="J79" s="93" t="str">
        <f t="shared" si="5"/>
        <v/>
      </c>
    </row>
    <row r="80" spans="2:10" ht="27" customHeight="1" x14ac:dyDescent="0.3">
      <c r="B80" s="14">
        <v>73</v>
      </c>
      <c r="C80" s="11" t="str">
        <f>IFERROR(VLOOKUP(B80&amp;$M$4,ZAPOTRZEBOWANIE!$B$6:$H$298,3,0),"")</f>
        <v/>
      </c>
      <c r="D80" s="12" t="str">
        <f>IFERROR(VLOOKUP(B80&amp;$M$4,ZAPOTRZEBOWANIE!$B$6:$H$298,5,0),"")</f>
        <v/>
      </c>
      <c r="E80" s="12" t="str">
        <f>IFERROR(VLOOKUP(B80&amp;$M$4,ZAPOTRZEBOWANIE!$B$6:$H$298,6,0),"")</f>
        <v/>
      </c>
      <c r="F80" s="26"/>
      <c r="G80" s="20" t="str">
        <f t="shared" si="3"/>
        <v/>
      </c>
      <c r="H80" s="16" t="str">
        <f>IFERROR(VLOOKUP(B80&amp;$M$4,ZAPOTRZEBOWANIE!$B$6:$H$298,7,0),"")</f>
        <v/>
      </c>
      <c r="I80" s="90" t="str">
        <f t="shared" si="4"/>
        <v/>
      </c>
      <c r="J80" s="93" t="str">
        <f t="shared" si="5"/>
        <v/>
      </c>
    </row>
    <row r="81" spans="2:10" ht="27" customHeight="1" x14ac:dyDescent="0.3">
      <c r="B81" s="14">
        <v>74</v>
      </c>
      <c r="C81" s="11" t="str">
        <f>IFERROR(VLOOKUP(B81&amp;$M$4,ZAPOTRZEBOWANIE!$B$6:$H$298,3,0),"")</f>
        <v/>
      </c>
      <c r="D81" s="12" t="str">
        <f>IFERROR(VLOOKUP(B81&amp;$M$4,ZAPOTRZEBOWANIE!$B$6:$H$298,5,0),"")</f>
        <v/>
      </c>
      <c r="E81" s="12" t="str">
        <f>IFERROR(VLOOKUP(B81&amp;$M$4,ZAPOTRZEBOWANIE!$B$6:$H$298,6,0),"")</f>
        <v/>
      </c>
      <c r="F81" s="26"/>
      <c r="G81" s="20" t="str">
        <f t="shared" si="3"/>
        <v/>
      </c>
      <c r="H81" s="16" t="str">
        <f>IFERROR(VLOOKUP(B81&amp;$M$4,ZAPOTRZEBOWANIE!$B$6:$H$298,7,0),"")</f>
        <v/>
      </c>
      <c r="I81" s="90" t="str">
        <f t="shared" si="4"/>
        <v/>
      </c>
      <c r="J81" s="93" t="str">
        <f t="shared" si="5"/>
        <v/>
      </c>
    </row>
    <row r="82" spans="2:10" ht="27" customHeight="1" x14ac:dyDescent="0.3">
      <c r="B82" s="14">
        <v>75</v>
      </c>
      <c r="C82" s="11" t="str">
        <f>IFERROR(VLOOKUP(B82&amp;$M$4,ZAPOTRZEBOWANIE!$B$6:$H$298,3,0),"")</f>
        <v/>
      </c>
      <c r="D82" s="12" t="str">
        <f>IFERROR(VLOOKUP(B82&amp;$M$4,ZAPOTRZEBOWANIE!$B$6:$H$298,5,0),"")</f>
        <v/>
      </c>
      <c r="E82" s="12" t="str">
        <f>IFERROR(VLOOKUP(B82&amp;$M$4,ZAPOTRZEBOWANIE!$B$6:$H$298,6,0),"")</f>
        <v/>
      </c>
      <c r="F82" s="26"/>
      <c r="G82" s="20" t="str">
        <f t="shared" si="3"/>
        <v/>
      </c>
      <c r="H82" s="16" t="str">
        <f>IFERROR(VLOOKUP(B82&amp;$M$4,ZAPOTRZEBOWANIE!$B$6:$H$298,7,0),"")</f>
        <v/>
      </c>
      <c r="I82" s="90" t="str">
        <f t="shared" si="4"/>
        <v/>
      </c>
      <c r="J82" s="93" t="str">
        <f t="shared" si="5"/>
        <v/>
      </c>
    </row>
    <row r="83" spans="2:10" ht="27" customHeight="1" x14ac:dyDescent="0.3">
      <c r="B83" s="14">
        <v>76</v>
      </c>
      <c r="C83" s="59" t="str">
        <f>IFERROR(VLOOKUP(B83&amp;$M$4,ZAPOTRZEBOWANIE!$B$6:$H$298,3,0),"")</f>
        <v/>
      </c>
      <c r="D83" s="12" t="str">
        <f>IFERROR(VLOOKUP(B83&amp;$M$4,ZAPOTRZEBOWANIE!$B$6:$H$298,5,0),"")</f>
        <v/>
      </c>
      <c r="E83" s="12" t="str">
        <f>IFERROR(VLOOKUP(B83&amp;$M$4,ZAPOTRZEBOWANIE!$B$6:$H$298,6,0),"")</f>
        <v/>
      </c>
      <c r="F83" s="26"/>
      <c r="G83" s="20" t="str">
        <f t="shared" si="3"/>
        <v/>
      </c>
      <c r="H83" s="16" t="str">
        <f>IFERROR(VLOOKUP(B83&amp;$M$4,ZAPOTRZEBOWANIE!$B$6:$H$298,7,0),"")</f>
        <v/>
      </c>
      <c r="I83" s="90" t="str">
        <f t="shared" si="4"/>
        <v/>
      </c>
      <c r="J83" s="93" t="str">
        <f t="shared" si="5"/>
        <v/>
      </c>
    </row>
    <row r="84" spans="2:10" ht="27" customHeight="1" x14ac:dyDescent="0.3">
      <c r="B84" s="14">
        <v>77</v>
      </c>
      <c r="C84" s="11" t="str">
        <f>IFERROR(VLOOKUP(B84&amp;$M$4,ZAPOTRZEBOWANIE!$B$6:$H$298,3,0),"")</f>
        <v/>
      </c>
      <c r="D84" s="12" t="str">
        <f>IFERROR(VLOOKUP(B84&amp;$M$4,ZAPOTRZEBOWANIE!$B$6:$H$298,5,0),"")</f>
        <v/>
      </c>
      <c r="E84" s="12" t="str">
        <f>IFERROR(VLOOKUP(B84&amp;$M$4,ZAPOTRZEBOWANIE!$B$6:$H$298,6,0),"")</f>
        <v/>
      </c>
      <c r="F84" s="26"/>
      <c r="G84" s="20" t="str">
        <f t="shared" si="3"/>
        <v/>
      </c>
      <c r="H84" s="16" t="str">
        <f>IFERROR(VLOOKUP(B84&amp;$M$4,ZAPOTRZEBOWANIE!$B$6:$H$298,7,0),"")</f>
        <v/>
      </c>
      <c r="I84" s="90" t="str">
        <f t="shared" si="4"/>
        <v/>
      </c>
      <c r="J84" s="93" t="str">
        <f t="shared" si="5"/>
        <v/>
      </c>
    </row>
    <row r="85" spans="2:10" ht="27" customHeight="1" x14ac:dyDescent="0.3">
      <c r="B85" s="14">
        <v>78</v>
      </c>
      <c r="C85" s="11" t="str">
        <f>IFERROR(VLOOKUP(B85&amp;$M$4,ZAPOTRZEBOWANIE!$B$6:$H$298,3,0),"")</f>
        <v/>
      </c>
      <c r="D85" s="12" t="str">
        <f>IFERROR(VLOOKUP(B85&amp;$M$4,ZAPOTRZEBOWANIE!$B$6:$H$298,5,0),"")</f>
        <v/>
      </c>
      <c r="E85" s="12" t="str">
        <f>IFERROR(VLOOKUP(B85&amp;$M$4,ZAPOTRZEBOWANIE!$B$6:$H$298,6,0),"")</f>
        <v/>
      </c>
      <c r="F85" s="26"/>
      <c r="G85" s="20" t="str">
        <f t="shared" si="3"/>
        <v/>
      </c>
      <c r="H85" s="16" t="str">
        <f>IFERROR(VLOOKUP(B85&amp;$M$4,ZAPOTRZEBOWANIE!$B$6:$H$298,7,0),"")</f>
        <v/>
      </c>
      <c r="I85" s="90" t="str">
        <f t="shared" si="4"/>
        <v/>
      </c>
      <c r="J85" s="93" t="str">
        <f t="shared" si="5"/>
        <v/>
      </c>
    </row>
    <row r="86" spans="2:10" ht="27" customHeight="1" x14ac:dyDescent="0.3">
      <c r="B86" s="14">
        <v>79</v>
      </c>
      <c r="C86" s="11" t="str">
        <f>IFERROR(VLOOKUP(B86&amp;$M$4,ZAPOTRZEBOWANIE!$B$6:$H$298,3,0),"")</f>
        <v/>
      </c>
      <c r="D86" s="12" t="str">
        <f>IFERROR(VLOOKUP(B86&amp;$M$4,ZAPOTRZEBOWANIE!$B$6:$H$298,5,0),"")</f>
        <v/>
      </c>
      <c r="E86" s="12" t="str">
        <f>IFERROR(VLOOKUP(B86&amp;$M$4,ZAPOTRZEBOWANIE!$B$6:$H$298,6,0),"")</f>
        <v/>
      </c>
      <c r="F86" s="26"/>
      <c r="G86" s="20" t="str">
        <f t="shared" si="3"/>
        <v/>
      </c>
      <c r="H86" s="16" t="str">
        <f>IFERROR(VLOOKUP(B86&amp;$M$4,ZAPOTRZEBOWANIE!$B$6:$H$298,7,0),"")</f>
        <v/>
      </c>
      <c r="I86" s="90" t="str">
        <f t="shared" si="4"/>
        <v/>
      </c>
      <c r="J86" s="93" t="str">
        <f t="shared" si="5"/>
        <v/>
      </c>
    </row>
    <row r="87" spans="2:10" ht="27" customHeight="1" x14ac:dyDescent="0.3">
      <c r="B87" s="14">
        <v>80</v>
      </c>
      <c r="C87" s="11" t="str">
        <f>IFERROR(VLOOKUP(B87&amp;$M$4,ZAPOTRZEBOWANIE!$B$6:$H$298,3,0),"")</f>
        <v/>
      </c>
      <c r="D87" s="12" t="str">
        <f>IFERROR(VLOOKUP(B87&amp;$M$4,ZAPOTRZEBOWANIE!$B$6:$H$298,5,0),"")</f>
        <v/>
      </c>
      <c r="E87" s="12" t="str">
        <f>IFERROR(VLOOKUP(B87&amp;$M$4,ZAPOTRZEBOWANIE!$B$6:$H$298,6,0),"")</f>
        <v/>
      </c>
      <c r="F87" s="26"/>
      <c r="G87" s="20" t="str">
        <f t="shared" si="3"/>
        <v/>
      </c>
      <c r="H87" s="16" t="str">
        <f>IFERROR(VLOOKUP(B87&amp;$M$4,ZAPOTRZEBOWANIE!$B$6:$H$298,7,0),"")</f>
        <v/>
      </c>
      <c r="I87" s="90" t="str">
        <f t="shared" si="4"/>
        <v/>
      </c>
      <c r="J87" s="93" t="str">
        <f t="shared" si="5"/>
        <v/>
      </c>
    </row>
    <row r="88" spans="2:10" ht="27" customHeight="1" x14ac:dyDescent="0.3">
      <c r="B88" s="14">
        <v>81</v>
      </c>
      <c r="C88" s="11" t="str">
        <f>IFERROR(VLOOKUP(B88&amp;$M$4,ZAPOTRZEBOWANIE!$B$6:$H$298,3,0),"")</f>
        <v/>
      </c>
      <c r="D88" s="12" t="str">
        <f>IFERROR(VLOOKUP(B88&amp;$M$4,ZAPOTRZEBOWANIE!$B$6:$H$298,5,0),"")</f>
        <v/>
      </c>
      <c r="E88" s="12" t="str">
        <f>IFERROR(VLOOKUP(B88&amp;$M$4,ZAPOTRZEBOWANIE!$B$6:$H$298,6,0),"")</f>
        <v/>
      </c>
      <c r="F88" s="26"/>
      <c r="G88" s="20" t="str">
        <f t="shared" si="3"/>
        <v/>
      </c>
      <c r="H88" s="16" t="str">
        <f>IFERROR(VLOOKUP(B88&amp;$M$4,ZAPOTRZEBOWANIE!$B$6:$H$298,7,0),"")</f>
        <v/>
      </c>
      <c r="I88" s="90" t="str">
        <f t="shared" si="4"/>
        <v/>
      </c>
      <c r="J88" s="93" t="str">
        <f t="shared" si="5"/>
        <v/>
      </c>
    </row>
    <row r="89" spans="2:10" ht="27" customHeight="1" x14ac:dyDescent="0.3">
      <c r="B89" s="14">
        <v>82</v>
      </c>
      <c r="C89" s="11" t="str">
        <f>IFERROR(VLOOKUP(B89&amp;$M$4,ZAPOTRZEBOWANIE!$B$6:$H$298,3,0),"")</f>
        <v/>
      </c>
      <c r="D89" s="12" t="str">
        <f>IFERROR(VLOOKUP(B89&amp;$M$4,ZAPOTRZEBOWANIE!$B$6:$H$298,5,0),"")</f>
        <v/>
      </c>
      <c r="E89" s="12" t="str">
        <f>IFERROR(VLOOKUP(B89&amp;$M$4,ZAPOTRZEBOWANIE!$B$6:$H$298,6,0),"")</f>
        <v/>
      </c>
      <c r="F89" s="26"/>
      <c r="G89" s="20" t="str">
        <f t="shared" si="3"/>
        <v/>
      </c>
      <c r="H89" s="16" t="str">
        <f>IFERROR(VLOOKUP(B89&amp;$M$4,ZAPOTRZEBOWANIE!$B$6:$H$298,7,0),"")</f>
        <v/>
      </c>
      <c r="I89" s="90" t="str">
        <f t="shared" si="4"/>
        <v/>
      </c>
      <c r="J89" s="93" t="str">
        <f t="shared" si="5"/>
        <v/>
      </c>
    </row>
    <row r="90" spans="2:10" ht="27" customHeight="1" x14ac:dyDescent="0.3">
      <c r="B90" s="14">
        <v>83</v>
      </c>
      <c r="C90" s="11" t="str">
        <f>IFERROR(VLOOKUP(B90&amp;$M$4,ZAPOTRZEBOWANIE!$B$6:$H$298,3,0),"")</f>
        <v/>
      </c>
      <c r="D90" s="12" t="str">
        <f>IFERROR(VLOOKUP(B90&amp;$M$4,ZAPOTRZEBOWANIE!$B$6:$H$298,5,0),"")</f>
        <v/>
      </c>
      <c r="E90" s="12" t="str">
        <f>IFERROR(VLOOKUP(B90&amp;$M$4,ZAPOTRZEBOWANIE!$B$6:$H$298,6,0),"")</f>
        <v/>
      </c>
      <c r="F90" s="26"/>
      <c r="G90" s="20" t="str">
        <f t="shared" si="3"/>
        <v/>
      </c>
      <c r="H90" s="16" t="str">
        <f>IFERROR(VLOOKUP(B90&amp;$M$4,ZAPOTRZEBOWANIE!$B$6:$H$298,7,0),"")</f>
        <v/>
      </c>
      <c r="I90" s="90" t="str">
        <f t="shared" si="4"/>
        <v/>
      </c>
      <c r="J90" s="93" t="str">
        <f t="shared" si="5"/>
        <v/>
      </c>
    </row>
    <row r="91" spans="2:10" ht="27" customHeight="1" x14ac:dyDescent="0.3">
      <c r="B91" s="14">
        <v>84</v>
      </c>
      <c r="C91" s="11" t="str">
        <f>IFERROR(VLOOKUP(B91&amp;$M$4,ZAPOTRZEBOWANIE!$B$6:$H$298,3,0),"")</f>
        <v/>
      </c>
      <c r="D91" s="12" t="str">
        <f>IFERROR(VLOOKUP(B91&amp;$M$4,ZAPOTRZEBOWANIE!$B$6:$H$298,5,0),"")</f>
        <v/>
      </c>
      <c r="E91" s="12" t="str">
        <f>IFERROR(VLOOKUP(B91&amp;$M$4,ZAPOTRZEBOWANIE!$B$6:$H$298,6,0),"")</f>
        <v/>
      </c>
      <c r="F91" s="26"/>
      <c r="G91" s="20" t="str">
        <f t="shared" si="3"/>
        <v/>
      </c>
      <c r="H91" s="16" t="str">
        <f>IFERROR(VLOOKUP(B91&amp;$M$4,ZAPOTRZEBOWANIE!$B$6:$H$298,7,0),"")</f>
        <v/>
      </c>
      <c r="I91" s="90" t="str">
        <f t="shared" si="4"/>
        <v/>
      </c>
      <c r="J91" s="93" t="str">
        <f t="shared" si="5"/>
        <v/>
      </c>
    </row>
    <row r="92" spans="2:10" ht="27" customHeight="1" x14ac:dyDescent="0.3">
      <c r="B92" s="14">
        <v>85</v>
      </c>
      <c r="C92" s="11" t="str">
        <f>IFERROR(VLOOKUP(B92&amp;$M$4,ZAPOTRZEBOWANIE!$B$6:$H$298,3,0),"")</f>
        <v/>
      </c>
      <c r="D92" s="12" t="str">
        <f>IFERROR(VLOOKUP(B92&amp;$M$4,ZAPOTRZEBOWANIE!$B$6:$H$298,5,0),"")</f>
        <v/>
      </c>
      <c r="E92" s="12" t="str">
        <f>IFERROR(VLOOKUP(B92&amp;$M$4,ZAPOTRZEBOWANIE!$B$6:$H$298,6,0),"")</f>
        <v/>
      </c>
      <c r="F92" s="26"/>
      <c r="G92" s="20" t="str">
        <f t="shared" si="3"/>
        <v/>
      </c>
      <c r="H92" s="16" t="str">
        <f>IFERROR(VLOOKUP(B92&amp;$M$4,ZAPOTRZEBOWANIE!$B$6:$H$298,7,0),"")</f>
        <v/>
      </c>
      <c r="I92" s="90" t="str">
        <f t="shared" si="4"/>
        <v/>
      </c>
      <c r="J92" s="93" t="str">
        <f t="shared" si="5"/>
        <v/>
      </c>
    </row>
    <row r="93" spans="2:10" ht="27" customHeight="1" x14ac:dyDescent="0.3">
      <c r="B93" s="14">
        <v>86</v>
      </c>
      <c r="C93" s="11" t="str">
        <f>IFERROR(VLOOKUP(B93&amp;$M$4,ZAPOTRZEBOWANIE!$B$6:$H$298,3,0),"")</f>
        <v/>
      </c>
      <c r="D93" s="12" t="str">
        <f>IFERROR(VLOOKUP(B93&amp;$M$4,ZAPOTRZEBOWANIE!$B$6:$H$298,5,0),"")</f>
        <v/>
      </c>
      <c r="E93" s="12" t="str">
        <f>IFERROR(VLOOKUP(B93&amp;$M$4,ZAPOTRZEBOWANIE!$B$6:$H$298,6,0),"")</f>
        <v/>
      </c>
      <c r="F93" s="26"/>
      <c r="G93" s="20" t="str">
        <f t="shared" si="3"/>
        <v/>
      </c>
      <c r="H93" s="16" t="str">
        <f>IFERROR(VLOOKUP(B93&amp;$M$4,ZAPOTRZEBOWANIE!$B$6:$H$298,7,0),"")</f>
        <v/>
      </c>
      <c r="I93" s="90" t="str">
        <f t="shared" si="4"/>
        <v/>
      </c>
      <c r="J93" s="93" t="str">
        <f t="shared" si="5"/>
        <v/>
      </c>
    </row>
    <row r="94" spans="2:10" ht="27" customHeight="1" x14ac:dyDescent="0.3">
      <c r="B94" s="14">
        <v>87</v>
      </c>
      <c r="C94" s="11" t="str">
        <f>IFERROR(VLOOKUP(B94&amp;$M$4,ZAPOTRZEBOWANIE!$B$6:$H$298,3,0),"")</f>
        <v/>
      </c>
      <c r="D94" s="12" t="str">
        <f>IFERROR(VLOOKUP(B94&amp;$M$4,ZAPOTRZEBOWANIE!$B$6:$H$298,5,0),"")</f>
        <v/>
      </c>
      <c r="E94" s="12" t="str">
        <f>IFERROR(VLOOKUP(B94&amp;$M$4,ZAPOTRZEBOWANIE!$B$6:$H$298,6,0),"")</f>
        <v/>
      </c>
      <c r="F94" s="26"/>
      <c r="G94" s="20" t="str">
        <f t="shared" si="3"/>
        <v/>
      </c>
      <c r="H94" s="16" t="str">
        <f>IFERROR(VLOOKUP(B94&amp;$M$4,ZAPOTRZEBOWANIE!$B$6:$H$298,7,0),"")</f>
        <v/>
      </c>
      <c r="I94" s="90" t="str">
        <f t="shared" si="4"/>
        <v/>
      </c>
      <c r="J94" s="93" t="str">
        <f t="shared" si="5"/>
        <v/>
      </c>
    </row>
    <row r="95" spans="2:10" ht="27" customHeight="1" x14ac:dyDescent="0.3">
      <c r="B95" s="14">
        <v>88</v>
      </c>
      <c r="C95" s="11" t="str">
        <f>IFERROR(VLOOKUP(B95&amp;$M$4,ZAPOTRZEBOWANIE!$B$6:$H$298,3,0),"")</f>
        <v/>
      </c>
      <c r="D95" s="12" t="str">
        <f>IFERROR(VLOOKUP(B95&amp;$M$4,ZAPOTRZEBOWANIE!$B$6:$H$298,5,0),"")</f>
        <v/>
      </c>
      <c r="E95" s="12" t="str">
        <f>IFERROR(VLOOKUP(B95&amp;$M$4,ZAPOTRZEBOWANIE!$B$6:$H$298,6,0),"")</f>
        <v/>
      </c>
      <c r="F95" s="26"/>
      <c r="G95" s="20" t="str">
        <f t="shared" si="3"/>
        <v/>
      </c>
      <c r="H95" s="16" t="str">
        <f>IFERROR(VLOOKUP(B95&amp;$M$4,ZAPOTRZEBOWANIE!$B$6:$H$298,7,0),"")</f>
        <v/>
      </c>
      <c r="I95" s="90" t="str">
        <f t="shared" si="4"/>
        <v/>
      </c>
      <c r="J95" s="93" t="str">
        <f t="shared" si="5"/>
        <v/>
      </c>
    </row>
    <row r="96" spans="2:10" ht="27" customHeight="1" x14ac:dyDescent="0.3">
      <c r="B96" s="14">
        <v>89</v>
      </c>
      <c r="C96" s="11" t="str">
        <f>IFERROR(VLOOKUP(B96&amp;$M$4,ZAPOTRZEBOWANIE!$B$6:$H$298,3,0),"")</f>
        <v/>
      </c>
      <c r="D96" s="12" t="str">
        <f>IFERROR(VLOOKUP(B96&amp;$M$4,ZAPOTRZEBOWANIE!$B$6:$H$298,5,0),"")</f>
        <v/>
      </c>
      <c r="E96" s="12" t="str">
        <f>IFERROR(VLOOKUP(B96&amp;$M$4,ZAPOTRZEBOWANIE!$B$6:$H$298,6,0),"")</f>
        <v/>
      </c>
      <c r="F96" s="26"/>
      <c r="G96" s="20" t="str">
        <f t="shared" si="3"/>
        <v/>
      </c>
      <c r="H96" s="16" t="str">
        <f>IFERROR(VLOOKUP(B96&amp;$M$4,ZAPOTRZEBOWANIE!$B$6:$H$298,7,0),"")</f>
        <v/>
      </c>
      <c r="I96" s="90" t="str">
        <f t="shared" si="4"/>
        <v/>
      </c>
      <c r="J96" s="93" t="str">
        <f t="shared" si="5"/>
        <v/>
      </c>
    </row>
    <row r="97" spans="2:10" ht="27" customHeight="1" x14ac:dyDescent="0.3">
      <c r="B97" s="14">
        <v>90</v>
      </c>
      <c r="C97" s="11" t="str">
        <f>IFERROR(VLOOKUP(B97&amp;$M$4,ZAPOTRZEBOWANIE!$B$6:$H$298,3,0),"")</f>
        <v/>
      </c>
      <c r="D97" s="12" t="str">
        <f>IFERROR(VLOOKUP(B97&amp;$M$4,ZAPOTRZEBOWANIE!$B$6:$H$298,5,0),"")</f>
        <v/>
      </c>
      <c r="E97" s="12" t="str">
        <f>IFERROR(VLOOKUP(B97&amp;$M$4,ZAPOTRZEBOWANIE!$B$6:$H$298,6,0),"")</f>
        <v/>
      </c>
      <c r="F97" s="26"/>
      <c r="G97" s="20" t="str">
        <f t="shared" si="3"/>
        <v/>
      </c>
      <c r="H97" s="16" t="str">
        <f>IFERROR(VLOOKUP(B97&amp;$M$4,ZAPOTRZEBOWANIE!$B$6:$H$298,7,0),"")</f>
        <v/>
      </c>
      <c r="I97" s="90" t="str">
        <f t="shared" si="4"/>
        <v/>
      </c>
      <c r="J97" s="93" t="str">
        <f t="shared" si="5"/>
        <v/>
      </c>
    </row>
    <row r="98" spans="2:10" ht="27" customHeight="1" x14ac:dyDescent="0.3">
      <c r="B98" s="14">
        <v>91</v>
      </c>
      <c r="C98" s="11" t="str">
        <f>IFERROR(VLOOKUP(B98&amp;$M$4,ZAPOTRZEBOWANIE!$B$6:$H$298,3,0),"")</f>
        <v/>
      </c>
      <c r="D98" s="12" t="str">
        <f>IFERROR(VLOOKUP(B98&amp;$M$4,ZAPOTRZEBOWANIE!$B$6:$H$298,5,0),"")</f>
        <v/>
      </c>
      <c r="E98" s="12" t="str">
        <f>IFERROR(VLOOKUP(B98&amp;$M$4,ZAPOTRZEBOWANIE!$B$6:$H$298,6,0),"")</f>
        <v/>
      </c>
      <c r="F98" s="26"/>
      <c r="G98" s="20" t="str">
        <f t="shared" si="3"/>
        <v/>
      </c>
      <c r="H98" s="16" t="str">
        <f>IFERROR(VLOOKUP(B98&amp;$M$4,ZAPOTRZEBOWANIE!$B$6:$H$298,7,0),"")</f>
        <v/>
      </c>
      <c r="I98" s="90" t="str">
        <f t="shared" si="4"/>
        <v/>
      </c>
      <c r="J98" s="93" t="str">
        <f t="shared" si="5"/>
        <v/>
      </c>
    </row>
    <row r="99" spans="2:10" ht="27" customHeight="1" thickBot="1" x14ac:dyDescent="0.35">
      <c r="B99" s="14">
        <v>92</v>
      </c>
      <c r="C99" s="11" t="str">
        <f>IFERROR(VLOOKUP(B99&amp;$M$4,ZAPOTRZEBOWANIE!$B$6:$H$298,3,0),"")</f>
        <v/>
      </c>
      <c r="D99" s="12" t="str">
        <f>IFERROR(VLOOKUP(B99&amp;$M$4,ZAPOTRZEBOWANIE!$B$6:$H$298,5,0),"")</f>
        <v/>
      </c>
      <c r="E99" s="12" t="str">
        <f>IFERROR(VLOOKUP(B99&amp;$M$4,ZAPOTRZEBOWANIE!$B$6:$H$298,6,0),"")</f>
        <v/>
      </c>
      <c r="F99" s="26"/>
      <c r="G99" s="20" t="str">
        <f t="shared" si="3"/>
        <v/>
      </c>
      <c r="H99" s="16" t="str">
        <f>IFERROR(VLOOKUP(B99&amp;$M$4,ZAPOTRZEBOWANIE!$B$6:$H$298,7,0),"")</f>
        <v/>
      </c>
      <c r="I99" s="90" t="str">
        <f t="shared" si="4"/>
        <v/>
      </c>
      <c r="J99" s="93" t="str">
        <f t="shared" si="5"/>
        <v/>
      </c>
    </row>
    <row r="100" spans="2:10" ht="27" hidden="1" customHeight="1" x14ac:dyDescent="0.3">
      <c r="B100" s="14">
        <v>93</v>
      </c>
      <c r="C100" s="11" t="str">
        <f>IFERROR(VLOOKUP(B100&amp;$M$4,ZAPOTRZEBOWANIE!$B$6:$H$298,3,0),"")</f>
        <v/>
      </c>
      <c r="D100" s="12" t="str">
        <f>IFERROR(VLOOKUP(B100&amp;$M$4,ZAPOTRZEBOWANIE!$B$6:$H$298,5,0),"")</f>
        <v/>
      </c>
      <c r="E100" s="12" t="str">
        <f>IFERROR(VLOOKUP(B100&amp;$M$4,ZAPOTRZEBOWANIE!$B$6:$H$298,6,0),"")</f>
        <v/>
      </c>
      <c r="F100" s="26"/>
      <c r="G100" s="20" t="str">
        <f t="shared" si="3"/>
        <v/>
      </c>
      <c r="H100" s="16" t="str">
        <f>IFERROR(VLOOKUP(B100&amp;$M$4,ZAPOTRZEBOWANIE!$B$6:$H$298,7,0),"")</f>
        <v/>
      </c>
      <c r="I100" s="90" t="str">
        <f t="shared" si="4"/>
        <v/>
      </c>
      <c r="J100" s="93" t="str">
        <f t="shared" si="5"/>
        <v/>
      </c>
    </row>
    <row r="101" spans="2:10" ht="27" hidden="1" customHeight="1" thickBot="1" x14ac:dyDescent="0.35">
      <c r="B101" s="14">
        <v>94</v>
      </c>
      <c r="C101" s="11" t="str">
        <f>IFERROR(VLOOKUP(B101&amp;$M$4,ZAPOTRZEBOWANIE!$B$6:$H$298,3,0),"")</f>
        <v/>
      </c>
      <c r="D101" s="12" t="str">
        <f>IFERROR(VLOOKUP(B101&amp;$M$4,ZAPOTRZEBOWANIE!$B$6:$H$298,5,0),"")</f>
        <v/>
      </c>
      <c r="E101" s="12" t="str">
        <f>IFERROR(VLOOKUP(B101&amp;$M$4,ZAPOTRZEBOWANIE!$B$6:$H$298,6,0),"")</f>
        <v/>
      </c>
      <c r="F101" s="26"/>
      <c r="G101" s="96" t="str">
        <f t="shared" si="3"/>
        <v/>
      </c>
      <c r="H101" s="16" t="str">
        <f>IFERROR(VLOOKUP(B101&amp;$M$4,ZAPOTRZEBOWANIE!$B$6:$H$298,7,0),"")</f>
        <v/>
      </c>
      <c r="I101" s="91" t="str">
        <f t="shared" si="4"/>
        <v/>
      </c>
      <c r="J101" s="94" t="str">
        <f t="shared" si="5"/>
        <v/>
      </c>
    </row>
    <row r="102" spans="2:10" ht="27" customHeight="1" thickBot="1" x14ac:dyDescent="0.4">
      <c r="B102" s="55"/>
      <c r="C102" s="56" t="s">
        <v>101</v>
      </c>
      <c r="D102" s="55"/>
      <c r="E102" s="55"/>
      <c r="F102" s="55"/>
      <c r="G102" s="58"/>
      <c r="H102" s="57"/>
      <c r="I102" s="58"/>
      <c r="J102" s="58"/>
    </row>
    <row r="103" spans="2:10" ht="27" customHeight="1" x14ac:dyDescent="0.3"/>
    <row r="104" spans="2:10" ht="27" customHeight="1" x14ac:dyDescent="0.3"/>
    <row r="105" spans="2:10" ht="27" customHeight="1" x14ac:dyDescent="0.3"/>
    <row r="106" spans="2:10" ht="27" customHeight="1" x14ac:dyDescent="0.3"/>
    <row r="107" spans="2:10" ht="27" customHeight="1" x14ac:dyDescent="0.3"/>
    <row r="108" spans="2:10" ht="27" customHeight="1" x14ac:dyDescent="0.3"/>
  </sheetData>
  <mergeCells count="2">
    <mergeCell ref="B5:J5"/>
    <mergeCell ref="B4:J4"/>
  </mergeCells>
  <dataValidations count="1">
    <dataValidation type="list" allowBlank="1" showInputMessage="1" showErrorMessage="1" sqref="M4" xr:uid="{00000000-0002-0000-0000-000000000000}">
      <formula1>tb_asortyment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blackAndWhite="1" r:id="rId1"/>
  <headerFooter>
    <oddHeader>&amp;CSukcesywna  dostawa artykułów  żywnościowych&amp;RZałącznik nr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C000"/>
  </sheetPr>
  <dimension ref="B5:G12"/>
  <sheetViews>
    <sheetView workbookViewId="0">
      <selection activeCell="E10" sqref="E10"/>
    </sheetView>
  </sheetViews>
  <sheetFormatPr defaultRowHeight="14.4" x14ac:dyDescent="0.3"/>
  <cols>
    <col min="2" max="2" width="26.5546875" customWidth="1"/>
    <col min="5" max="5" width="18.6640625" customWidth="1"/>
    <col min="7" max="7" width="17.44140625" customWidth="1"/>
  </cols>
  <sheetData>
    <row r="5" spans="2:7" x14ac:dyDescent="0.3">
      <c r="B5" t="s">
        <v>15</v>
      </c>
      <c r="E5" t="s">
        <v>20</v>
      </c>
      <c r="G5" s="1" t="s">
        <v>23</v>
      </c>
    </row>
    <row r="6" spans="2:7" x14ac:dyDescent="0.3">
      <c r="B6" s="5" t="s">
        <v>9</v>
      </c>
      <c r="E6" t="s">
        <v>21</v>
      </c>
      <c r="G6" s="6">
        <v>0.08</v>
      </c>
    </row>
    <row r="7" spans="2:7" x14ac:dyDescent="0.3">
      <c r="B7" s="5" t="s">
        <v>10</v>
      </c>
      <c r="E7" t="s">
        <v>22</v>
      </c>
      <c r="G7" s="6">
        <v>0.23</v>
      </c>
    </row>
    <row r="8" spans="2:7" x14ac:dyDescent="0.3">
      <c r="B8" s="5" t="s">
        <v>11</v>
      </c>
      <c r="E8" t="s">
        <v>49</v>
      </c>
      <c r="G8" s="6">
        <v>0.05</v>
      </c>
    </row>
    <row r="9" spans="2:7" x14ac:dyDescent="0.3">
      <c r="B9" s="5" t="s">
        <v>108</v>
      </c>
      <c r="E9" t="s">
        <v>211</v>
      </c>
      <c r="G9" s="6">
        <v>0</v>
      </c>
    </row>
    <row r="10" spans="2:7" x14ac:dyDescent="0.3">
      <c r="B10" s="5" t="s">
        <v>12</v>
      </c>
    </row>
    <row r="11" spans="2:7" x14ac:dyDescent="0.3">
      <c r="B11" s="5" t="s">
        <v>13</v>
      </c>
    </row>
    <row r="12" spans="2:7" x14ac:dyDescent="0.3">
      <c r="B12" s="5" t="s">
        <v>14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8" tint="-0.249977111117893"/>
  </sheetPr>
  <dimension ref="B1:L379"/>
  <sheetViews>
    <sheetView showGridLines="0" workbookViewId="0">
      <pane ySplit="5" topLeftCell="A144" activePane="bottomLeft" state="frozen"/>
      <selection pane="bottomLeft" activeCell="L190" sqref="L190"/>
    </sheetView>
  </sheetViews>
  <sheetFormatPr defaultRowHeight="14.4" x14ac:dyDescent="0.3"/>
  <cols>
    <col min="2" max="2" width="0" hidden="1" customWidth="1"/>
    <col min="3" max="3" width="2.44140625" hidden="1" customWidth="1"/>
    <col min="4" max="5" width="28.33203125" customWidth="1"/>
    <col min="6" max="6" width="16.109375" customWidth="1"/>
    <col min="7" max="7" width="12.5546875" customWidth="1"/>
    <col min="8" max="8" width="14.44140625" customWidth="1"/>
    <col min="9" max="9" width="15.6640625" customWidth="1"/>
    <col min="10" max="10" width="3.109375" customWidth="1"/>
    <col min="11" max="11" width="16.6640625" customWidth="1"/>
    <col min="12" max="12" width="23.33203125" customWidth="1"/>
  </cols>
  <sheetData>
    <row r="1" spans="2:12" x14ac:dyDescent="0.3">
      <c r="I1" s="79">
        <v>0.20200000000000001</v>
      </c>
    </row>
    <row r="2" spans="2:12" x14ac:dyDescent="0.3">
      <c r="L2" s="42" t="s">
        <v>108</v>
      </c>
    </row>
    <row r="3" spans="2:12" x14ac:dyDescent="0.3">
      <c r="L3" s="43">
        <f>COUNTIF(E6:E335,$L$2)</f>
        <v>8</v>
      </c>
    </row>
    <row r="5" spans="2:12" ht="29.4" thickBot="1" x14ac:dyDescent="0.35">
      <c r="D5" s="7" t="s">
        <v>16</v>
      </c>
      <c r="E5" s="7" t="s">
        <v>17</v>
      </c>
      <c r="F5" s="9" t="s">
        <v>1</v>
      </c>
      <c r="G5" s="8" t="s">
        <v>2</v>
      </c>
      <c r="H5" s="10" t="s">
        <v>5</v>
      </c>
      <c r="I5" s="76" t="s">
        <v>171</v>
      </c>
    </row>
    <row r="6" spans="2:12" ht="19.95" customHeight="1" x14ac:dyDescent="0.3">
      <c r="B6" t="str">
        <f>COUNTIF($C$6:C6,C6)&amp;C6</f>
        <v>1Artykuły ogólnospożywcze</v>
      </c>
      <c r="C6" t="str">
        <f>Tabela11[[#This Row],[PRODUKT]]</f>
        <v>Artykuły ogólnospożywcze</v>
      </c>
      <c r="D6" s="27" t="s">
        <v>18</v>
      </c>
      <c r="E6" s="28" t="s">
        <v>9</v>
      </c>
      <c r="F6" s="62" t="s">
        <v>22</v>
      </c>
      <c r="G6" s="67"/>
      <c r="H6" s="29">
        <v>0.08</v>
      </c>
      <c r="I6" s="84"/>
    </row>
    <row r="7" spans="2:12" ht="19.95" customHeight="1" x14ac:dyDescent="0.3">
      <c r="B7" t="str">
        <f>COUNTIF($C$6:C7,C7)&amp;C7</f>
        <v>2Artykuły ogólnospożywcze</v>
      </c>
      <c r="C7" t="str">
        <f>Tabela11[[#This Row],[PRODUKT]]</f>
        <v>Artykuły ogólnospożywcze</v>
      </c>
      <c r="D7" s="30" t="s">
        <v>24</v>
      </c>
      <c r="E7" s="31" t="s">
        <v>9</v>
      </c>
      <c r="F7" s="63" t="s">
        <v>21</v>
      </c>
      <c r="G7" s="67"/>
      <c r="H7" s="33">
        <v>0.08</v>
      </c>
      <c r="I7" s="85"/>
    </row>
    <row r="8" spans="2:12" ht="19.95" customHeight="1" x14ac:dyDescent="0.3">
      <c r="B8" t="str">
        <f>COUNTIF($C$6:C8,C8)&amp;C8</f>
        <v>3Artykuły ogólnospożywcze</v>
      </c>
      <c r="C8" t="str">
        <f>Tabela11[[#This Row],[PRODUKT]]</f>
        <v>Artykuły ogólnospożywcze</v>
      </c>
      <c r="D8" s="30" t="s">
        <v>19</v>
      </c>
      <c r="E8" s="31" t="s">
        <v>9</v>
      </c>
      <c r="F8" s="63" t="s">
        <v>21</v>
      </c>
      <c r="G8" s="67"/>
      <c r="H8" s="33">
        <v>0.08</v>
      </c>
      <c r="I8" s="85"/>
    </row>
    <row r="9" spans="2:12" ht="19.95" customHeight="1" x14ac:dyDescent="0.3">
      <c r="B9" t="str">
        <f>COUNTIF($C$6:C9,C9)&amp;C9</f>
        <v>4Artykuły ogólnospożywcze</v>
      </c>
      <c r="C9" t="str">
        <f>Tabela11[[#This Row],[PRODUKT]]</f>
        <v>Artykuły ogólnospożywcze</v>
      </c>
      <c r="D9" s="30" t="s">
        <v>172</v>
      </c>
      <c r="E9" s="31" t="s">
        <v>9</v>
      </c>
      <c r="F9" s="63" t="s">
        <v>22</v>
      </c>
      <c r="G9" s="67"/>
      <c r="H9" s="33">
        <v>0.08</v>
      </c>
      <c r="I9" s="85"/>
    </row>
    <row r="10" spans="2:12" ht="19.95" customHeight="1" x14ac:dyDescent="0.3">
      <c r="B10" t="str">
        <f>COUNTIF($C$6:C10,C10)&amp;C10</f>
        <v>5Artykuły ogólnospożywcze</v>
      </c>
      <c r="C10" t="str">
        <f>Tabela11[[#This Row],[PRODUKT]]</f>
        <v>Artykuły ogólnospożywcze</v>
      </c>
      <c r="D10" s="30" t="s">
        <v>25</v>
      </c>
      <c r="E10" s="31" t="s">
        <v>9</v>
      </c>
      <c r="F10" s="63" t="s">
        <v>22</v>
      </c>
      <c r="G10" s="67"/>
      <c r="H10" s="33">
        <v>0.23</v>
      </c>
      <c r="I10" s="85"/>
    </row>
    <row r="11" spans="2:12" ht="19.95" customHeight="1" x14ac:dyDescent="0.3">
      <c r="B11" t="str">
        <f>COUNTIF($C$6:C11,C11)&amp;C11</f>
        <v>6Artykuły ogólnospożywcze</v>
      </c>
      <c r="C11" t="str">
        <f>Tabela11[[#This Row],[PRODUKT]]</f>
        <v>Artykuły ogólnospożywcze</v>
      </c>
      <c r="D11" s="34" t="s">
        <v>26</v>
      </c>
      <c r="E11" s="31" t="s">
        <v>9</v>
      </c>
      <c r="F11" s="63" t="s">
        <v>21</v>
      </c>
      <c r="G11" s="67"/>
      <c r="H11" s="33">
        <v>0.08</v>
      </c>
      <c r="I11" s="85"/>
    </row>
    <row r="12" spans="2:12" ht="19.95" customHeight="1" x14ac:dyDescent="0.3">
      <c r="B12" t="str">
        <f>COUNTIF($C$6:C12,C12)&amp;C12</f>
        <v>7Artykuły ogólnospożywcze</v>
      </c>
      <c r="C12" t="str">
        <f>Tabela11[[#This Row],[PRODUKT]]</f>
        <v>Artykuły ogólnospożywcze</v>
      </c>
      <c r="D12" s="34" t="s">
        <v>27</v>
      </c>
      <c r="E12" s="35" t="s">
        <v>9</v>
      </c>
      <c r="F12" s="63" t="s">
        <v>22</v>
      </c>
      <c r="G12" s="67"/>
      <c r="H12" s="33">
        <v>0.08</v>
      </c>
      <c r="I12" s="85"/>
    </row>
    <row r="13" spans="2:12" ht="19.95" customHeight="1" x14ac:dyDescent="0.3">
      <c r="B13" t="str">
        <f>COUNTIF($C$6:C13,C13)&amp;C13</f>
        <v>8Artykuły ogólnospożywcze</v>
      </c>
      <c r="C13" t="str">
        <f>Tabela11[[#This Row],[PRODUKT]]</f>
        <v>Artykuły ogólnospożywcze</v>
      </c>
      <c r="D13" s="30" t="s">
        <v>28</v>
      </c>
      <c r="E13" s="31" t="s">
        <v>9</v>
      </c>
      <c r="F13" s="61" t="s">
        <v>21</v>
      </c>
      <c r="G13" s="67"/>
      <c r="H13" s="33">
        <v>0.05</v>
      </c>
      <c r="I13" s="85"/>
    </row>
    <row r="14" spans="2:12" ht="19.95" customHeight="1" x14ac:dyDescent="0.3">
      <c r="B14" t="str">
        <f>COUNTIF($C$6:C14,C14)&amp;C14</f>
        <v>9Artykuły ogólnospożywcze</v>
      </c>
      <c r="C14" t="str">
        <f>Tabela11[[#This Row],[PRODUKT]]</f>
        <v>Artykuły ogólnospożywcze</v>
      </c>
      <c r="D14" s="30" t="s">
        <v>29</v>
      </c>
      <c r="E14" s="31" t="s">
        <v>9</v>
      </c>
      <c r="F14" s="61" t="s">
        <v>21</v>
      </c>
      <c r="G14" s="67"/>
      <c r="H14" s="33">
        <v>0</v>
      </c>
      <c r="I14" s="85"/>
    </row>
    <row r="15" spans="2:12" ht="19.95" customHeight="1" x14ac:dyDescent="0.3">
      <c r="B15" t="str">
        <f>COUNTIF($C$6:C15,C15)&amp;C15</f>
        <v>10Artykuły ogólnospożywcze</v>
      </c>
      <c r="C15" t="str">
        <f>Tabela11[[#This Row],[PRODUKT]]</f>
        <v>Artykuły ogólnospożywcze</v>
      </c>
      <c r="D15" s="30" t="s">
        <v>30</v>
      </c>
      <c r="E15" s="31" t="s">
        <v>9</v>
      </c>
      <c r="F15" s="61" t="s">
        <v>21</v>
      </c>
      <c r="G15" s="67"/>
      <c r="H15" s="33">
        <v>0</v>
      </c>
      <c r="I15" s="85"/>
    </row>
    <row r="16" spans="2:12" ht="19.95" customHeight="1" x14ac:dyDescent="0.3">
      <c r="B16" t="str">
        <f>COUNTIF($C$6:C16,C16)&amp;C16</f>
        <v>11Artykuły ogólnospożywcze</v>
      </c>
      <c r="C16" t="str">
        <f>Tabela11[[#This Row],[PRODUKT]]</f>
        <v>Artykuły ogólnospożywcze</v>
      </c>
      <c r="D16" s="30" t="s">
        <v>31</v>
      </c>
      <c r="E16" s="31" t="s">
        <v>9</v>
      </c>
      <c r="F16" s="61" t="s">
        <v>21</v>
      </c>
      <c r="G16" s="67"/>
      <c r="H16" s="33">
        <v>0.05</v>
      </c>
      <c r="I16" s="85"/>
    </row>
    <row r="17" spans="2:9" ht="19.95" customHeight="1" x14ac:dyDescent="0.3">
      <c r="B17" t="str">
        <f>COUNTIF($C$6:C17,C17)&amp;C17</f>
        <v>12Artykuły ogólnospożywcze</v>
      </c>
      <c r="C17" t="str">
        <f>Tabela11[[#This Row],[PRODUKT]]</f>
        <v>Artykuły ogólnospożywcze</v>
      </c>
      <c r="D17" s="30" t="s">
        <v>32</v>
      </c>
      <c r="E17" s="31" t="s">
        <v>9</v>
      </c>
      <c r="F17" s="61" t="s">
        <v>21</v>
      </c>
      <c r="G17" s="67"/>
      <c r="H17" s="33">
        <v>0.05</v>
      </c>
      <c r="I17" s="85"/>
    </row>
    <row r="18" spans="2:9" ht="19.95" customHeight="1" x14ac:dyDescent="0.3">
      <c r="B18" t="str">
        <f>COUNTIF($C$6:C18,C18)&amp;C18</f>
        <v>13Artykuły ogólnospożywcze</v>
      </c>
      <c r="C18" t="str">
        <f>Tabela11[[#This Row],[PRODUKT]]</f>
        <v>Artykuły ogólnospożywcze</v>
      </c>
      <c r="D18" s="30" t="s">
        <v>33</v>
      </c>
      <c r="E18" s="31" t="s">
        <v>9</v>
      </c>
      <c r="F18" s="61" t="s">
        <v>21</v>
      </c>
      <c r="G18" s="67"/>
      <c r="H18" s="33">
        <v>0.05</v>
      </c>
      <c r="I18" s="85"/>
    </row>
    <row r="19" spans="2:9" ht="19.95" customHeight="1" x14ac:dyDescent="0.3">
      <c r="B19" t="str">
        <f>COUNTIF($C$6:C19,C19)&amp;C19</f>
        <v>14Artykuły ogólnospożywcze</v>
      </c>
      <c r="C19" t="str">
        <f>Tabela11[[#This Row],[PRODUKT]]</f>
        <v>Artykuły ogólnospożywcze</v>
      </c>
      <c r="D19" s="30" t="s">
        <v>34</v>
      </c>
      <c r="E19" s="31" t="s">
        <v>9</v>
      </c>
      <c r="F19" s="61" t="s">
        <v>21</v>
      </c>
      <c r="G19" s="67"/>
      <c r="H19" s="33">
        <v>0.05</v>
      </c>
      <c r="I19" s="85"/>
    </row>
    <row r="20" spans="2:9" ht="19.95" customHeight="1" x14ac:dyDescent="0.3">
      <c r="B20" t="str">
        <f>COUNTIF($C$6:C20,C20)&amp;C20</f>
        <v>15Artykuły ogólnospożywcze</v>
      </c>
      <c r="C20" t="str">
        <f>Tabela11[[#This Row],[PRODUKT]]</f>
        <v>Artykuły ogólnospożywcze</v>
      </c>
      <c r="D20" s="30" t="s">
        <v>35</v>
      </c>
      <c r="E20" s="31" t="s">
        <v>9</v>
      </c>
      <c r="F20" s="61" t="s">
        <v>21</v>
      </c>
      <c r="G20" s="67"/>
      <c r="H20" s="33">
        <v>0.05</v>
      </c>
      <c r="I20" s="85"/>
    </row>
    <row r="21" spans="2:9" ht="19.95" customHeight="1" x14ac:dyDescent="0.3">
      <c r="B21" t="str">
        <f>COUNTIF($C$6:C21,C21)&amp;C21</f>
        <v>16Artykuły ogólnospożywcze</v>
      </c>
      <c r="C21" t="str">
        <f>Tabela11[[#This Row],[PRODUKT]]</f>
        <v>Artykuły ogólnospożywcze</v>
      </c>
      <c r="D21" s="30" t="s">
        <v>36</v>
      </c>
      <c r="E21" s="31" t="s">
        <v>9</v>
      </c>
      <c r="F21" s="61" t="s">
        <v>21</v>
      </c>
      <c r="G21" s="67"/>
      <c r="H21" s="33">
        <v>0.05</v>
      </c>
      <c r="I21" s="85"/>
    </row>
    <row r="22" spans="2:9" ht="19.95" customHeight="1" x14ac:dyDescent="0.3">
      <c r="B22" t="str">
        <f>COUNTIF($C$6:C22,C22)&amp;C22</f>
        <v>17Artykuły ogólnospożywcze</v>
      </c>
      <c r="C22" t="str">
        <f>Tabela11[[#This Row],[PRODUKT]]</f>
        <v>Artykuły ogólnospożywcze</v>
      </c>
      <c r="D22" s="30" t="s">
        <v>37</v>
      </c>
      <c r="E22" s="31" t="s">
        <v>9</v>
      </c>
      <c r="F22" s="61" t="s">
        <v>21</v>
      </c>
      <c r="G22" s="67"/>
      <c r="H22" s="33">
        <v>0.05</v>
      </c>
      <c r="I22" s="85"/>
    </row>
    <row r="23" spans="2:9" ht="19.95" customHeight="1" x14ac:dyDescent="0.3">
      <c r="B23" t="str">
        <f>COUNTIF($C$6:C23,C23)&amp;C23</f>
        <v>18Artykuły ogólnospożywcze</v>
      </c>
      <c r="C23" t="str">
        <f>Tabela11[[#This Row],[PRODUKT]]</f>
        <v>Artykuły ogólnospożywcze</v>
      </c>
      <c r="D23" s="30" t="s">
        <v>38</v>
      </c>
      <c r="E23" s="31" t="s">
        <v>9</v>
      </c>
      <c r="F23" s="61" t="s">
        <v>21</v>
      </c>
      <c r="G23" s="67"/>
      <c r="H23" s="33">
        <v>0.05</v>
      </c>
      <c r="I23" s="85"/>
    </row>
    <row r="24" spans="2:9" ht="19.95" customHeight="1" x14ac:dyDescent="0.3">
      <c r="B24" t="str">
        <f>COUNTIF($C$6:C24,C24)&amp;C24</f>
        <v>19Artykuły ogólnospożywcze</v>
      </c>
      <c r="C24" t="str">
        <f>Tabela11[[#This Row],[PRODUKT]]</f>
        <v>Artykuły ogólnospożywcze</v>
      </c>
      <c r="D24" s="30" t="s">
        <v>39</v>
      </c>
      <c r="E24" s="31" t="s">
        <v>9</v>
      </c>
      <c r="F24" s="61" t="s">
        <v>21</v>
      </c>
      <c r="G24" s="67"/>
      <c r="H24" s="33">
        <v>0.05</v>
      </c>
      <c r="I24" s="85"/>
    </row>
    <row r="25" spans="2:9" ht="19.95" customHeight="1" x14ac:dyDescent="0.3">
      <c r="B25" t="str">
        <f>COUNTIF($C$6:C25,C25)&amp;C25</f>
        <v>20Artykuły ogólnospożywcze</v>
      </c>
      <c r="C25" t="str">
        <f>Tabela11[[#This Row],[PRODUKT]]</f>
        <v>Artykuły ogólnospożywcze</v>
      </c>
      <c r="D25" s="30" t="s">
        <v>40</v>
      </c>
      <c r="E25" s="31" t="s">
        <v>9</v>
      </c>
      <c r="F25" s="61" t="s">
        <v>21</v>
      </c>
      <c r="G25" s="67"/>
      <c r="H25" s="33">
        <v>0.05</v>
      </c>
      <c r="I25" s="85"/>
    </row>
    <row r="26" spans="2:9" ht="19.95" customHeight="1" x14ac:dyDescent="0.3">
      <c r="B26" t="str">
        <f>COUNTIF($C$6:C26,C26)&amp;C26</f>
        <v>21Artykuły ogólnospożywcze</v>
      </c>
      <c r="C26" t="str">
        <f>Tabela11[[#This Row],[PRODUKT]]</f>
        <v>Artykuły ogólnospożywcze</v>
      </c>
      <c r="D26" s="30" t="s">
        <v>41</v>
      </c>
      <c r="E26" s="31" t="s">
        <v>9</v>
      </c>
      <c r="F26" s="61" t="s">
        <v>21</v>
      </c>
      <c r="G26" s="67"/>
      <c r="H26" s="33">
        <v>0.05</v>
      </c>
      <c r="I26" s="85"/>
    </row>
    <row r="27" spans="2:9" ht="19.95" customHeight="1" x14ac:dyDescent="0.3">
      <c r="B27" t="str">
        <f>COUNTIF($C$6:C27,C27)&amp;C27</f>
        <v>22Artykuły ogólnospożywcze</v>
      </c>
      <c r="C27" t="str">
        <f>Tabela11[[#This Row],[PRODUKT]]</f>
        <v>Artykuły ogólnospożywcze</v>
      </c>
      <c r="D27" s="30" t="s">
        <v>42</v>
      </c>
      <c r="E27" s="31" t="s">
        <v>9</v>
      </c>
      <c r="F27" s="61" t="s">
        <v>21</v>
      </c>
      <c r="G27" s="67"/>
      <c r="H27" s="33">
        <v>0.05</v>
      </c>
      <c r="I27" s="85"/>
    </row>
    <row r="28" spans="2:9" ht="19.95" customHeight="1" x14ac:dyDescent="0.3">
      <c r="B28" t="str">
        <f>COUNTIF($C$6:C28,C28)&amp;C28</f>
        <v>23Artykuły ogólnospożywcze</v>
      </c>
      <c r="C28" t="str">
        <f>Tabela11[[#This Row],[PRODUKT]]</f>
        <v>Artykuły ogólnospożywcze</v>
      </c>
      <c r="D28" s="30" t="s">
        <v>43</v>
      </c>
      <c r="E28" s="31" t="s">
        <v>9</v>
      </c>
      <c r="F28" s="61" t="s">
        <v>21</v>
      </c>
      <c r="G28" s="67"/>
      <c r="H28" s="33">
        <v>0.05</v>
      </c>
      <c r="I28" s="85"/>
    </row>
    <row r="29" spans="2:9" ht="19.95" customHeight="1" x14ac:dyDescent="0.3">
      <c r="B29" t="str">
        <f>COUNTIF($C$6:C29,C29)&amp;C29</f>
        <v>24Artykuły ogólnospożywcze</v>
      </c>
      <c r="C29" t="str">
        <f>Tabela11[[#This Row],[PRODUKT]]</f>
        <v>Artykuły ogólnospożywcze</v>
      </c>
      <c r="D29" s="30" t="s">
        <v>44</v>
      </c>
      <c r="E29" s="31" t="s">
        <v>9</v>
      </c>
      <c r="F29" s="61" t="s">
        <v>21</v>
      </c>
      <c r="G29" s="67"/>
      <c r="H29" s="33">
        <v>0.05</v>
      </c>
      <c r="I29" s="85"/>
    </row>
    <row r="30" spans="2:9" ht="19.95" customHeight="1" x14ac:dyDescent="0.3">
      <c r="B30" t="str">
        <f>COUNTIF($C$6:C30,C30)&amp;C30</f>
        <v>25Artykuły ogólnospożywcze</v>
      </c>
      <c r="C30" t="str">
        <f>Tabela11[[#This Row],[PRODUKT]]</f>
        <v>Artykuły ogólnospożywcze</v>
      </c>
      <c r="D30" s="30" t="s">
        <v>45</v>
      </c>
      <c r="E30" s="31" t="s">
        <v>9</v>
      </c>
      <c r="F30" s="61" t="s">
        <v>21</v>
      </c>
      <c r="G30" s="67"/>
      <c r="H30" s="33">
        <v>0.05</v>
      </c>
      <c r="I30" s="85"/>
    </row>
    <row r="31" spans="2:9" ht="19.95" customHeight="1" x14ac:dyDescent="0.3">
      <c r="B31" t="str">
        <f>COUNTIF($C$6:C31,C31)&amp;C31</f>
        <v>26Artykuły ogólnospożywcze</v>
      </c>
      <c r="C31" t="str">
        <f>Tabela11[[#This Row],[PRODUKT]]</f>
        <v>Artykuły ogólnospożywcze</v>
      </c>
      <c r="D31" s="30" t="s">
        <v>46</v>
      </c>
      <c r="E31" s="31" t="s">
        <v>9</v>
      </c>
      <c r="F31" s="61" t="s">
        <v>21</v>
      </c>
      <c r="G31" s="67"/>
      <c r="H31" s="33">
        <v>0.05</v>
      </c>
      <c r="I31" s="85"/>
    </row>
    <row r="32" spans="2:9" ht="19.95" customHeight="1" x14ac:dyDescent="0.3">
      <c r="B32" t="str">
        <f>COUNTIF($C$6:C32,C32)&amp;C32</f>
        <v>27Artykuły ogólnospożywcze</v>
      </c>
      <c r="C32" t="str">
        <f>Tabela11[[#This Row],[PRODUKT]]</f>
        <v>Artykuły ogólnospożywcze</v>
      </c>
      <c r="D32" s="30" t="s">
        <v>47</v>
      </c>
      <c r="E32" s="31" t="s">
        <v>9</v>
      </c>
      <c r="F32" s="61" t="s">
        <v>21</v>
      </c>
      <c r="G32" s="67"/>
      <c r="H32" s="33">
        <v>0.05</v>
      </c>
      <c r="I32" s="85"/>
    </row>
    <row r="33" spans="2:9" ht="19.95" customHeight="1" x14ac:dyDescent="0.3">
      <c r="B33" t="str">
        <f>COUNTIF($C$6:C33,C33)&amp;C33</f>
        <v>28Artykuły ogólnospożywcze</v>
      </c>
      <c r="C33" t="str">
        <f>Tabela11[[#This Row],[PRODUKT]]</f>
        <v>Artykuły ogólnospożywcze</v>
      </c>
      <c r="D33" s="30" t="s">
        <v>48</v>
      </c>
      <c r="E33" s="31" t="s">
        <v>9</v>
      </c>
      <c r="F33" s="32" t="s">
        <v>22</v>
      </c>
      <c r="G33" s="67"/>
      <c r="H33" s="33">
        <v>0.05</v>
      </c>
      <c r="I33" s="85"/>
    </row>
    <row r="34" spans="2:9" ht="19.95" customHeight="1" x14ac:dyDescent="0.3">
      <c r="B34" t="str">
        <f>COUNTIF($C$6:C34,C34)&amp;C34</f>
        <v>29Artykuły ogólnospożywcze</v>
      </c>
      <c r="C34" t="str">
        <f>Tabela11[[#This Row],[PRODUKT]]</f>
        <v>Artykuły ogólnospożywcze</v>
      </c>
      <c r="D34" s="65" t="s">
        <v>173</v>
      </c>
      <c r="E34" s="31" t="s">
        <v>9</v>
      </c>
      <c r="F34" s="32" t="s">
        <v>49</v>
      </c>
      <c r="G34" s="67"/>
      <c r="H34" s="33">
        <v>0.05</v>
      </c>
      <c r="I34" s="85"/>
    </row>
    <row r="35" spans="2:9" ht="19.95" customHeight="1" x14ac:dyDescent="0.3">
      <c r="B35" t="str">
        <f>COUNTIF($C$6:C35,C35)&amp;C35</f>
        <v>30Artykuły ogólnospożywcze</v>
      </c>
      <c r="C35" t="str">
        <f>Tabela11[[#This Row],[PRODUKT]]</f>
        <v>Artykuły ogólnospożywcze</v>
      </c>
      <c r="D35" s="82" t="s">
        <v>50</v>
      </c>
      <c r="E35" s="31" t="s">
        <v>9</v>
      </c>
      <c r="F35" s="61" t="s">
        <v>21</v>
      </c>
      <c r="G35" s="67"/>
      <c r="H35" s="33">
        <v>0.05</v>
      </c>
      <c r="I35" s="85"/>
    </row>
    <row r="36" spans="2:9" ht="19.95" customHeight="1" x14ac:dyDescent="0.3">
      <c r="B36" t="str">
        <f>COUNTIF($C$6:C36,C36)&amp;C36</f>
        <v>31Artykuły ogólnospożywcze</v>
      </c>
      <c r="C36" t="str">
        <f>Tabela11[[#This Row],[PRODUKT]]</f>
        <v>Artykuły ogólnospożywcze</v>
      </c>
      <c r="D36" s="82" t="s">
        <v>51</v>
      </c>
      <c r="E36" s="31" t="s">
        <v>9</v>
      </c>
      <c r="F36" s="61" t="s">
        <v>22</v>
      </c>
      <c r="G36" s="68"/>
      <c r="H36" s="33">
        <v>0.08</v>
      </c>
      <c r="I36" s="85"/>
    </row>
    <row r="37" spans="2:9" ht="19.95" customHeight="1" x14ac:dyDescent="0.3">
      <c r="B37" t="str">
        <f>COUNTIF($C$6:C37,C37)&amp;C37</f>
        <v>32Artykuły ogólnospożywcze</v>
      </c>
      <c r="C37" t="str">
        <f>Tabela11[[#This Row],[PRODUKT]]</f>
        <v>Artykuły ogólnospożywcze</v>
      </c>
      <c r="D37" s="82" t="s">
        <v>52</v>
      </c>
      <c r="E37" s="31" t="s">
        <v>9</v>
      </c>
      <c r="F37" s="61" t="s">
        <v>21</v>
      </c>
      <c r="G37" s="68"/>
      <c r="H37" s="33">
        <v>0.05</v>
      </c>
      <c r="I37" s="85"/>
    </row>
    <row r="38" spans="2:9" ht="19.95" customHeight="1" x14ac:dyDescent="0.3">
      <c r="B38" t="str">
        <f>COUNTIF($C$6:C38,C38)&amp;C38</f>
        <v>33Artykuły ogólnospożywcze</v>
      </c>
      <c r="C38" t="str">
        <f>Tabela11[[#This Row],[PRODUKT]]</f>
        <v>Artykuły ogólnospożywcze</v>
      </c>
      <c r="D38" s="82" t="s">
        <v>53</v>
      </c>
      <c r="E38" s="31" t="s">
        <v>9</v>
      </c>
      <c r="F38" s="61" t="s">
        <v>22</v>
      </c>
      <c r="G38" s="68"/>
      <c r="H38" s="33">
        <v>0.23</v>
      </c>
      <c r="I38" s="85"/>
    </row>
    <row r="39" spans="2:9" ht="19.95" customHeight="1" x14ac:dyDescent="0.3">
      <c r="B39" t="str">
        <f>COUNTIF($C$6:C39,C39)&amp;C39</f>
        <v>34Artykuły ogólnospożywcze</v>
      </c>
      <c r="C39" t="str">
        <f>Tabela11[[#This Row],[PRODUKT]]</f>
        <v>Artykuły ogólnospożywcze</v>
      </c>
      <c r="D39" s="82" t="s">
        <v>54</v>
      </c>
      <c r="E39" s="31" t="s">
        <v>9</v>
      </c>
      <c r="F39" s="61" t="s">
        <v>22</v>
      </c>
      <c r="G39" s="68"/>
      <c r="H39" s="33">
        <v>0.23</v>
      </c>
      <c r="I39" s="85"/>
    </row>
    <row r="40" spans="2:9" ht="19.95" customHeight="1" x14ac:dyDescent="0.3">
      <c r="B40" t="str">
        <f>COUNTIF($C$6:C40,C40)&amp;C40</f>
        <v>35Artykuły ogólnospożywcze</v>
      </c>
      <c r="C40" t="str">
        <f>Tabela11[[#This Row],[PRODUKT]]</f>
        <v>Artykuły ogólnospożywcze</v>
      </c>
      <c r="D40" s="82" t="s">
        <v>55</v>
      </c>
      <c r="E40" s="31" t="s">
        <v>9</v>
      </c>
      <c r="F40" s="61" t="s">
        <v>21</v>
      </c>
      <c r="G40" s="68"/>
      <c r="H40" s="33">
        <v>0</v>
      </c>
      <c r="I40" s="85"/>
    </row>
    <row r="41" spans="2:9" ht="24" customHeight="1" x14ac:dyDescent="0.3">
      <c r="B41" t="str">
        <f>COUNTIF($C$6:C41,C41)&amp;C41</f>
        <v>36Artykuły ogólnospożywcze</v>
      </c>
      <c r="C41" t="str">
        <f>Tabela11[[#This Row],[PRODUKT]]</f>
        <v>Artykuły ogólnospożywcze</v>
      </c>
      <c r="D41" s="82" t="s">
        <v>56</v>
      </c>
      <c r="E41" s="31" t="s">
        <v>9</v>
      </c>
      <c r="F41" s="61" t="s">
        <v>21</v>
      </c>
      <c r="G41" s="68"/>
      <c r="H41" s="33">
        <v>0</v>
      </c>
      <c r="I41" s="85"/>
    </row>
    <row r="42" spans="2:9" ht="19.95" customHeight="1" x14ac:dyDescent="0.3">
      <c r="B42" t="str">
        <f>COUNTIF($C$6:C42,C42)&amp;C42</f>
        <v>37Artykuły ogólnospożywcze</v>
      </c>
      <c r="C42" t="str">
        <f>Tabela11[[#This Row],[PRODUKT]]</f>
        <v>Artykuły ogólnospożywcze</v>
      </c>
      <c r="D42" s="82" t="s">
        <v>57</v>
      </c>
      <c r="E42" s="31" t="s">
        <v>9</v>
      </c>
      <c r="F42" s="61" t="s">
        <v>21</v>
      </c>
      <c r="G42" s="68"/>
      <c r="H42" s="33">
        <v>0</v>
      </c>
      <c r="I42" s="85"/>
    </row>
    <row r="43" spans="2:9" ht="19.95" customHeight="1" x14ac:dyDescent="0.3">
      <c r="B43" t="str">
        <f>COUNTIF($C$6:C43,C43)&amp;C43</f>
        <v>38Artykuły ogólnospożywcze</v>
      </c>
      <c r="C43" t="str">
        <f>Tabela11[[#This Row],[PRODUKT]]</f>
        <v>Artykuły ogólnospożywcze</v>
      </c>
      <c r="D43" s="83" t="s">
        <v>58</v>
      </c>
      <c r="E43" s="31" t="s">
        <v>9</v>
      </c>
      <c r="F43" s="61" t="s">
        <v>21</v>
      </c>
      <c r="G43" s="68"/>
      <c r="H43" s="33">
        <v>0.05</v>
      </c>
      <c r="I43" s="85"/>
    </row>
    <row r="44" spans="2:9" ht="19.95" customHeight="1" x14ac:dyDescent="0.3">
      <c r="B44" t="str">
        <f>COUNTIF($C$6:C44,C44)&amp;C44</f>
        <v>39Artykuły ogólnospożywcze</v>
      </c>
      <c r="C44" t="str">
        <f>Tabela11[[#This Row],[PRODUKT]]</f>
        <v>Artykuły ogólnospożywcze</v>
      </c>
      <c r="D44" s="82" t="s">
        <v>59</v>
      </c>
      <c r="E44" s="31" t="s">
        <v>9</v>
      </c>
      <c r="F44" s="61" t="s">
        <v>22</v>
      </c>
      <c r="G44" s="68"/>
      <c r="H44" s="33">
        <v>0.08</v>
      </c>
      <c r="I44" s="85"/>
    </row>
    <row r="45" spans="2:9" ht="19.95" customHeight="1" x14ac:dyDescent="0.3">
      <c r="B45" t="str">
        <f>COUNTIF($C$6:C45,C45)&amp;C45</f>
        <v>40Artykuły ogólnospożywcze</v>
      </c>
      <c r="C45" t="str">
        <f>Tabela11[[#This Row],[PRODUKT]]</f>
        <v>Artykuły ogólnospożywcze</v>
      </c>
      <c r="D45" s="82" t="s">
        <v>174</v>
      </c>
      <c r="E45" s="31" t="s">
        <v>9</v>
      </c>
      <c r="F45" s="61" t="s">
        <v>22</v>
      </c>
      <c r="G45" s="68"/>
      <c r="H45" s="33">
        <v>0.08</v>
      </c>
      <c r="I45" s="85"/>
    </row>
    <row r="46" spans="2:9" ht="19.95" customHeight="1" x14ac:dyDescent="0.3">
      <c r="B46" t="str">
        <f>COUNTIF($C$6:C46,C46)&amp;C46</f>
        <v>41Artykuły ogólnospożywcze</v>
      </c>
      <c r="C46" t="str">
        <f>Tabela11[[#This Row],[PRODUKT]]</f>
        <v>Artykuły ogólnospożywcze</v>
      </c>
      <c r="D46" s="82" t="s">
        <v>60</v>
      </c>
      <c r="E46" s="31" t="s">
        <v>9</v>
      </c>
      <c r="F46" s="61" t="s">
        <v>22</v>
      </c>
      <c r="G46" s="68"/>
      <c r="H46" s="33">
        <v>0</v>
      </c>
      <c r="I46" s="85"/>
    </row>
    <row r="47" spans="2:9" ht="19.95" customHeight="1" x14ac:dyDescent="0.3">
      <c r="B47" t="str">
        <f>COUNTIF($C$6:C47,C47)&amp;C47</f>
        <v>42Artykuły ogólnospożywcze</v>
      </c>
      <c r="C47" t="str">
        <f>Tabela11[[#This Row],[PRODUKT]]</f>
        <v>Artykuły ogólnospożywcze</v>
      </c>
      <c r="D47" s="82" t="s">
        <v>61</v>
      </c>
      <c r="E47" s="31" t="s">
        <v>9</v>
      </c>
      <c r="F47" s="61" t="s">
        <v>22</v>
      </c>
      <c r="G47" s="68"/>
      <c r="H47" s="33">
        <v>0.08</v>
      </c>
      <c r="I47" s="85"/>
    </row>
    <row r="48" spans="2:9" ht="19.95" customHeight="1" x14ac:dyDescent="0.3">
      <c r="B48" t="str">
        <f>COUNTIF($C$6:C48,C48)&amp;C48</f>
        <v>43Artykuły ogólnospożywcze</v>
      </c>
      <c r="C48" t="str">
        <f>Tabela11[[#This Row],[PRODUKT]]</f>
        <v>Artykuły ogólnospożywcze</v>
      </c>
      <c r="D48" s="82" t="s">
        <v>62</v>
      </c>
      <c r="E48" s="31" t="s">
        <v>9</v>
      </c>
      <c r="F48" s="61" t="s">
        <v>22</v>
      </c>
      <c r="G48" s="68"/>
      <c r="H48" s="33">
        <v>0.05</v>
      </c>
      <c r="I48" s="85"/>
    </row>
    <row r="49" spans="2:9" ht="19.95" customHeight="1" x14ac:dyDescent="0.3">
      <c r="B49" t="str">
        <f>COUNTIF($C$6:C49,C49)&amp;C49</f>
        <v>44Artykuły ogólnospożywcze</v>
      </c>
      <c r="C49" t="str">
        <f>Tabela11[[#This Row],[PRODUKT]]</f>
        <v>Artykuły ogólnospożywcze</v>
      </c>
      <c r="D49" s="82" t="s">
        <v>63</v>
      </c>
      <c r="E49" s="31" t="s">
        <v>9</v>
      </c>
      <c r="F49" s="61" t="s">
        <v>22</v>
      </c>
      <c r="G49" s="68"/>
      <c r="H49" s="33">
        <v>0.08</v>
      </c>
      <c r="I49" s="85"/>
    </row>
    <row r="50" spans="2:9" ht="19.95" customHeight="1" x14ac:dyDescent="0.3">
      <c r="B50" t="str">
        <f>COUNTIF($C$6:C50,C50)&amp;C50</f>
        <v>45Artykuły ogólnospożywcze</v>
      </c>
      <c r="C50" t="str">
        <f>Tabela11[[#This Row],[PRODUKT]]</f>
        <v>Artykuły ogólnospożywcze</v>
      </c>
      <c r="D50" s="82" t="s">
        <v>64</v>
      </c>
      <c r="E50" s="31" t="s">
        <v>9</v>
      </c>
      <c r="F50" s="61" t="s">
        <v>22</v>
      </c>
      <c r="G50" s="68"/>
      <c r="H50" s="33">
        <v>0.08</v>
      </c>
      <c r="I50" s="85"/>
    </row>
    <row r="51" spans="2:9" ht="19.95" customHeight="1" x14ac:dyDescent="0.3">
      <c r="B51" t="str">
        <f>COUNTIF($C$6:C51,C51)&amp;C51</f>
        <v>46Artykuły ogólnospożywcze</v>
      </c>
      <c r="C51" t="str">
        <f>Tabela11[[#This Row],[PRODUKT]]</f>
        <v>Artykuły ogólnospożywcze</v>
      </c>
      <c r="D51" s="82" t="s">
        <v>65</v>
      </c>
      <c r="E51" s="31" t="s">
        <v>9</v>
      </c>
      <c r="F51" s="40" t="s">
        <v>22</v>
      </c>
      <c r="G51" s="68"/>
      <c r="H51" s="33">
        <v>0.23</v>
      </c>
      <c r="I51" s="85"/>
    </row>
    <row r="52" spans="2:9" ht="19.95" customHeight="1" x14ac:dyDescent="0.3">
      <c r="B52" t="str">
        <f>COUNTIF($C$6:C52,C52)&amp;C52</f>
        <v>47Artykuły ogólnospożywcze</v>
      </c>
      <c r="C52" t="str">
        <f>Tabela11[[#This Row],[PRODUKT]]</f>
        <v>Artykuły ogólnospożywcze</v>
      </c>
      <c r="D52" s="82" t="s">
        <v>66</v>
      </c>
      <c r="E52" s="31" t="s">
        <v>9</v>
      </c>
      <c r="F52" s="61" t="s">
        <v>21</v>
      </c>
      <c r="G52" s="68"/>
      <c r="H52" s="33">
        <v>0.08</v>
      </c>
      <c r="I52" s="85"/>
    </row>
    <row r="53" spans="2:9" ht="19.95" customHeight="1" x14ac:dyDescent="0.3">
      <c r="B53" t="str">
        <f>COUNTIF($C$6:C53,C53)&amp;C53</f>
        <v>48Artykuły ogólnospożywcze</v>
      </c>
      <c r="C53" t="str">
        <f>Tabela11[[#This Row],[PRODUKT]]</f>
        <v>Artykuły ogólnospożywcze</v>
      </c>
      <c r="D53" s="82" t="s">
        <v>67</v>
      </c>
      <c r="E53" s="31" t="s">
        <v>9</v>
      </c>
      <c r="F53" s="61" t="s">
        <v>21</v>
      </c>
      <c r="G53" s="68"/>
      <c r="H53" s="33">
        <v>0.05</v>
      </c>
      <c r="I53" s="85"/>
    </row>
    <row r="54" spans="2:9" ht="19.95" customHeight="1" x14ac:dyDescent="0.3">
      <c r="B54" t="str">
        <f>COUNTIF($C$6:C54,C54)&amp;C54</f>
        <v>49Artykuły ogólnospożywcze</v>
      </c>
      <c r="C54" t="str">
        <f>Tabela11[[#This Row],[PRODUKT]]</f>
        <v>Artykuły ogólnospożywcze</v>
      </c>
      <c r="D54" s="82" t="s">
        <v>68</v>
      </c>
      <c r="E54" s="31" t="s">
        <v>9</v>
      </c>
      <c r="F54" s="61" t="s">
        <v>21</v>
      </c>
      <c r="G54" s="68"/>
      <c r="H54" s="33">
        <v>0.05</v>
      </c>
      <c r="I54" s="85"/>
    </row>
    <row r="55" spans="2:9" ht="19.95" customHeight="1" x14ac:dyDescent="0.3">
      <c r="B55" t="str">
        <f>COUNTIF($C$6:C55,C55)&amp;C55</f>
        <v>50Artykuły ogólnospożywcze</v>
      </c>
      <c r="C55" t="str">
        <f>Tabela11[[#This Row],[PRODUKT]]</f>
        <v>Artykuły ogólnospożywcze</v>
      </c>
      <c r="D55" s="82" t="s">
        <v>69</v>
      </c>
      <c r="E55" s="31" t="s">
        <v>9</v>
      </c>
      <c r="F55" s="61" t="s">
        <v>21</v>
      </c>
      <c r="G55" s="68"/>
      <c r="H55" s="33">
        <v>0.05</v>
      </c>
      <c r="I55" s="85"/>
    </row>
    <row r="56" spans="2:9" ht="19.95" customHeight="1" x14ac:dyDescent="0.3">
      <c r="B56" t="str">
        <f>COUNTIF($C$6:C56,C56)&amp;C56</f>
        <v>51Artykuły ogólnospożywcze</v>
      </c>
      <c r="C56" t="str">
        <f>Tabela11[[#This Row],[PRODUKT]]</f>
        <v>Artykuły ogólnospożywcze</v>
      </c>
      <c r="D56" s="82" t="s">
        <v>70</v>
      </c>
      <c r="E56" s="31" t="s">
        <v>9</v>
      </c>
      <c r="F56" s="61" t="s">
        <v>21</v>
      </c>
      <c r="G56" s="68"/>
      <c r="H56" s="33">
        <v>0.05</v>
      </c>
      <c r="I56" s="85"/>
    </row>
    <row r="57" spans="2:9" ht="19.95" customHeight="1" x14ac:dyDescent="0.3">
      <c r="B57" t="str">
        <f>COUNTIF($C$6:C57,C57)&amp;C57</f>
        <v>52Artykuły ogólnospożywcze</v>
      </c>
      <c r="C57" t="str">
        <f>Tabela11[[#This Row],[PRODUKT]]</f>
        <v>Artykuły ogólnospożywcze</v>
      </c>
      <c r="D57" s="82" t="s">
        <v>71</v>
      </c>
      <c r="E57" s="31" t="s">
        <v>9</v>
      </c>
      <c r="F57" s="61" t="s">
        <v>22</v>
      </c>
      <c r="G57" s="68"/>
      <c r="H57" s="33">
        <v>0.05</v>
      </c>
      <c r="I57" s="85"/>
    </row>
    <row r="58" spans="2:9" ht="19.95" customHeight="1" x14ac:dyDescent="0.3">
      <c r="B58" t="str">
        <f>COUNTIF($C$6:C58,C58)&amp;C58</f>
        <v>53Artykuły ogólnospożywcze</v>
      </c>
      <c r="C58" t="str">
        <f>Tabela11[[#This Row],[PRODUKT]]</f>
        <v>Artykuły ogólnospożywcze</v>
      </c>
      <c r="D58" s="82" t="s">
        <v>72</v>
      </c>
      <c r="E58" s="31" t="s">
        <v>9</v>
      </c>
      <c r="F58" s="61" t="s">
        <v>22</v>
      </c>
      <c r="G58" s="68"/>
      <c r="H58" s="33">
        <v>0.05</v>
      </c>
      <c r="I58" s="85"/>
    </row>
    <row r="59" spans="2:9" ht="19.95" customHeight="1" x14ac:dyDescent="0.3">
      <c r="B59" t="str">
        <f>COUNTIF($C$6:C59,C59)&amp;C59</f>
        <v>54Artykuły ogólnospożywcze</v>
      </c>
      <c r="C59" t="str">
        <f>Tabela11[[#This Row],[PRODUKT]]</f>
        <v>Artykuły ogólnospożywcze</v>
      </c>
      <c r="D59" s="82" t="s">
        <v>73</v>
      </c>
      <c r="E59" s="31" t="s">
        <v>9</v>
      </c>
      <c r="F59" s="61" t="s">
        <v>22</v>
      </c>
      <c r="G59" s="68"/>
      <c r="H59" s="33">
        <v>0.05</v>
      </c>
      <c r="I59" s="85"/>
    </row>
    <row r="60" spans="2:9" ht="19.95" customHeight="1" x14ac:dyDescent="0.3">
      <c r="B60" t="str">
        <f>COUNTIF($C$6:C60,C60)&amp;C60</f>
        <v>55Artykuły ogólnospożywcze</v>
      </c>
      <c r="C60" t="str">
        <f>Tabela11[[#This Row],[PRODUKT]]</f>
        <v>Artykuły ogólnospożywcze</v>
      </c>
      <c r="D60" s="82" t="s">
        <v>74</v>
      </c>
      <c r="E60" s="31" t="s">
        <v>9</v>
      </c>
      <c r="F60" s="61" t="s">
        <v>21</v>
      </c>
      <c r="G60" s="68"/>
      <c r="H60" s="33">
        <v>0.23</v>
      </c>
      <c r="I60" s="85"/>
    </row>
    <row r="61" spans="2:9" ht="19.95" customHeight="1" x14ac:dyDescent="0.3">
      <c r="B61" t="str">
        <f>COUNTIF($C$6:C61,C61)&amp;C61</f>
        <v>56Artykuły ogólnospożywcze</v>
      </c>
      <c r="C61" t="str">
        <f>Tabela11[[#This Row],[PRODUKT]]</f>
        <v>Artykuły ogólnospożywcze</v>
      </c>
      <c r="D61" s="82" t="s">
        <v>75</v>
      </c>
      <c r="E61" s="31" t="s">
        <v>9</v>
      </c>
      <c r="F61" s="61" t="s">
        <v>22</v>
      </c>
      <c r="G61" s="68"/>
      <c r="H61" s="33">
        <v>0.05</v>
      </c>
      <c r="I61" s="85"/>
    </row>
    <row r="62" spans="2:9" ht="19.95" customHeight="1" x14ac:dyDescent="0.3">
      <c r="B62" t="str">
        <f>COUNTIF($C$6:C62,C62)&amp;C62</f>
        <v>57Artykuły ogólnospożywcze</v>
      </c>
      <c r="C62" t="str">
        <f>Tabela11[[#This Row],[PRODUKT]]</f>
        <v>Artykuły ogólnospożywcze</v>
      </c>
      <c r="D62" s="82" t="s">
        <v>175</v>
      </c>
      <c r="E62" s="31" t="s">
        <v>9</v>
      </c>
      <c r="F62" s="61" t="s">
        <v>22</v>
      </c>
      <c r="G62" s="68"/>
      <c r="H62" s="33">
        <v>0.08</v>
      </c>
      <c r="I62" s="85"/>
    </row>
    <row r="63" spans="2:9" ht="19.95" customHeight="1" x14ac:dyDescent="0.3">
      <c r="B63" t="str">
        <f>COUNTIF($C$6:C63,C63)&amp;C63</f>
        <v>58Artykuły ogólnospożywcze</v>
      </c>
      <c r="C63" t="str">
        <f>Tabela11[[#This Row],[PRODUKT]]</f>
        <v>Artykuły ogólnospożywcze</v>
      </c>
      <c r="D63" s="82" t="s">
        <v>76</v>
      </c>
      <c r="E63" s="31" t="s">
        <v>9</v>
      </c>
      <c r="F63" s="61" t="s">
        <v>22</v>
      </c>
      <c r="G63" s="68"/>
      <c r="H63" s="33">
        <v>0.08</v>
      </c>
      <c r="I63" s="85"/>
    </row>
    <row r="64" spans="2:9" ht="19.95" customHeight="1" x14ac:dyDescent="0.3">
      <c r="B64" t="str">
        <f>COUNTIF($C$6:C64,C64)&amp;C64</f>
        <v>59Artykuły ogólnospożywcze</v>
      </c>
      <c r="C64" t="str">
        <f>Tabela11[[#This Row],[PRODUKT]]</f>
        <v>Artykuły ogólnospożywcze</v>
      </c>
      <c r="D64" s="82" t="s">
        <v>176</v>
      </c>
      <c r="E64" s="31" t="s">
        <v>9</v>
      </c>
      <c r="F64" s="61" t="s">
        <v>22</v>
      </c>
      <c r="G64" s="68"/>
      <c r="H64" s="33">
        <v>0.08</v>
      </c>
      <c r="I64" s="85"/>
    </row>
    <row r="65" spans="2:9" ht="19.95" customHeight="1" x14ac:dyDescent="0.3">
      <c r="B65" t="str">
        <f>COUNTIF($C$6:C65,C65)&amp;C65</f>
        <v>60Artykuły ogólnospożywcze</v>
      </c>
      <c r="C65" t="str">
        <f>Tabela11[[#This Row],[PRODUKT]]</f>
        <v>Artykuły ogólnospożywcze</v>
      </c>
      <c r="D65" s="82" t="s">
        <v>177</v>
      </c>
      <c r="E65" s="31" t="s">
        <v>9</v>
      </c>
      <c r="F65" s="61" t="s">
        <v>22</v>
      </c>
      <c r="G65" s="68"/>
      <c r="H65" s="33">
        <v>0.08</v>
      </c>
      <c r="I65" s="85"/>
    </row>
    <row r="66" spans="2:9" ht="19.95" customHeight="1" x14ac:dyDescent="0.3">
      <c r="B66" t="str">
        <f>COUNTIF($C$6:C66,C66)&amp;C66</f>
        <v>61Artykuły ogólnospożywcze</v>
      </c>
      <c r="C66" t="str">
        <f>Tabela11[[#This Row],[PRODUKT]]</f>
        <v>Artykuły ogólnospożywcze</v>
      </c>
      <c r="D66" s="82" t="s">
        <v>178</v>
      </c>
      <c r="E66" s="31" t="s">
        <v>9</v>
      </c>
      <c r="F66" s="61" t="s">
        <v>22</v>
      </c>
      <c r="G66" s="68"/>
      <c r="H66" s="33">
        <v>0.08</v>
      </c>
      <c r="I66" s="85"/>
    </row>
    <row r="67" spans="2:9" ht="19.95" customHeight="1" x14ac:dyDescent="0.3">
      <c r="B67" t="str">
        <f>COUNTIF($C$6:C67,C67)&amp;C67</f>
        <v>62Artykuły ogólnospożywcze</v>
      </c>
      <c r="C67" t="str">
        <f>Tabela11[[#This Row],[PRODUKT]]</f>
        <v>Artykuły ogólnospożywcze</v>
      </c>
      <c r="D67" s="82" t="s">
        <v>179</v>
      </c>
      <c r="E67" s="31" t="s">
        <v>9</v>
      </c>
      <c r="F67" s="61" t="s">
        <v>22</v>
      </c>
      <c r="G67" s="68"/>
      <c r="H67" s="33">
        <v>0.08</v>
      </c>
      <c r="I67" s="85"/>
    </row>
    <row r="68" spans="2:9" ht="19.95" customHeight="1" x14ac:dyDescent="0.3">
      <c r="B68" t="str">
        <f>COUNTIF($C$6:C68,C68)&amp;C68</f>
        <v>63Artykuły ogólnospożywcze</v>
      </c>
      <c r="C68" t="str">
        <f>Tabela11[[#This Row],[PRODUKT]]</f>
        <v>Artykuły ogólnospożywcze</v>
      </c>
      <c r="D68" s="82" t="s">
        <v>77</v>
      </c>
      <c r="E68" s="31" t="s">
        <v>9</v>
      </c>
      <c r="F68" s="61" t="s">
        <v>22</v>
      </c>
      <c r="G68" s="68"/>
      <c r="H68" s="33">
        <v>0.08</v>
      </c>
      <c r="I68" s="85"/>
    </row>
    <row r="69" spans="2:9" ht="19.95" customHeight="1" x14ac:dyDescent="0.3">
      <c r="B69" t="str">
        <f>COUNTIF($C$6:C69,C69)&amp;C69</f>
        <v>64Artykuły ogólnospożywcze</v>
      </c>
      <c r="C69" t="str">
        <f>Tabela11[[#This Row],[PRODUKT]]</f>
        <v>Artykuły ogólnospożywcze</v>
      </c>
      <c r="D69" s="82" t="s">
        <v>180</v>
      </c>
      <c r="E69" s="31" t="s">
        <v>9</v>
      </c>
      <c r="F69" s="61" t="s">
        <v>22</v>
      </c>
      <c r="G69" s="68"/>
      <c r="H69" s="33">
        <v>0.08</v>
      </c>
      <c r="I69" s="85"/>
    </row>
    <row r="70" spans="2:9" ht="19.95" customHeight="1" x14ac:dyDescent="0.3">
      <c r="B70" t="str">
        <f>COUNTIF($C$6:C70,C70)&amp;C70</f>
        <v>65Artykuły ogólnospożywcze</v>
      </c>
      <c r="C70" t="str">
        <f>Tabela11[[#This Row],[PRODUKT]]</f>
        <v>Artykuły ogólnospożywcze</v>
      </c>
      <c r="D70" s="82" t="s">
        <v>181</v>
      </c>
      <c r="E70" s="31" t="s">
        <v>9</v>
      </c>
      <c r="F70" s="61" t="s">
        <v>22</v>
      </c>
      <c r="G70" s="68"/>
      <c r="H70" s="33">
        <v>0.05</v>
      </c>
      <c r="I70" s="85"/>
    </row>
    <row r="71" spans="2:9" ht="19.95" customHeight="1" x14ac:dyDescent="0.3">
      <c r="B71" t="str">
        <f>COUNTIF($C$6:C71,C71)&amp;C71</f>
        <v>66Artykuły ogólnospożywcze</v>
      </c>
      <c r="C71" t="str">
        <f>Tabela11[[#This Row],[PRODUKT]]</f>
        <v>Artykuły ogólnospożywcze</v>
      </c>
      <c r="D71" s="82" t="s">
        <v>78</v>
      </c>
      <c r="E71" s="31" t="s">
        <v>9</v>
      </c>
      <c r="F71" s="61" t="s">
        <v>22</v>
      </c>
      <c r="G71" s="68"/>
      <c r="H71" s="33">
        <v>0.23</v>
      </c>
      <c r="I71" s="85"/>
    </row>
    <row r="72" spans="2:9" ht="19.95" customHeight="1" x14ac:dyDescent="0.3">
      <c r="B72" t="str">
        <f>COUNTIF($C$6:C72,C72)&amp;C72</f>
        <v>67Artykuły ogólnospożywcze</v>
      </c>
      <c r="C72" t="str">
        <f>Tabela11[[#This Row],[PRODUKT]]</f>
        <v>Artykuły ogólnospożywcze</v>
      </c>
      <c r="D72" s="82" t="s">
        <v>182</v>
      </c>
      <c r="E72" s="31" t="s">
        <v>9</v>
      </c>
      <c r="F72" s="61" t="s">
        <v>22</v>
      </c>
      <c r="G72" s="68"/>
      <c r="H72" s="33">
        <v>0.05</v>
      </c>
      <c r="I72" s="85"/>
    </row>
    <row r="73" spans="2:9" ht="19.95" customHeight="1" x14ac:dyDescent="0.3">
      <c r="B73" t="str">
        <f>COUNTIF($C$6:C73,C73)&amp;C73</f>
        <v>68Artykuły ogólnospożywcze</v>
      </c>
      <c r="C73" t="str">
        <f>Tabela11[[#This Row],[PRODUKT]]</f>
        <v>Artykuły ogólnospożywcze</v>
      </c>
      <c r="D73" s="82" t="s">
        <v>183</v>
      </c>
      <c r="E73" s="31" t="s">
        <v>9</v>
      </c>
      <c r="F73" s="61" t="s">
        <v>22</v>
      </c>
      <c r="G73" s="68"/>
      <c r="H73" s="33">
        <v>0.08</v>
      </c>
      <c r="I73" s="85"/>
    </row>
    <row r="74" spans="2:9" ht="19.95" customHeight="1" x14ac:dyDescent="0.3">
      <c r="B74" t="str">
        <f>COUNTIF($C$6:C74,C74)&amp;C74</f>
        <v>69Artykuły ogólnospożywcze</v>
      </c>
      <c r="C74" t="str">
        <f>Tabela11[[#This Row],[PRODUKT]]</f>
        <v>Artykuły ogólnospożywcze</v>
      </c>
      <c r="D74" s="82" t="s">
        <v>184</v>
      </c>
      <c r="E74" s="31" t="s">
        <v>9</v>
      </c>
      <c r="F74" s="61" t="s">
        <v>22</v>
      </c>
      <c r="G74" s="68"/>
      <c r="H74" s="33">
        <v>0.05</v>
      </c>
      <c r="I74" s="85"/>
    </row>
    <row r="75" spans="2:9" ht="19.95" customHeight="1" x14ac:dyDescent="0.3">
      <c r="B75" t="str">
        <f>COUNTIF($C$6:C75,C75)&amp;C75</f>
        <v>70Artykuły ogólnospożywcze</v>
      </c>
      <c r="C75" t="str">
        <f>Tabela11[[#This Row],[PRODUKT]]</f>
        <v>Artykuły ogólnospożywcze</v>
      </c>
      <c r="D75" s="82" t="s">
        <v>79</v>
      </c>
      <c r="E75" s="31" t="s">
        <v>9</v>
      </c>
      <c r="F75" s="61" t="s">
        <v>22</v>
      </c>
      <c r="G75" s="68"/>
      <c r="H75" s="33">
        <v>0.23</v>
      </c>
      <c r="I75" s="85"/>
    </row>
    <row r="76" spans="2:9" ht="19.95" customHeight="1" x14ac:dyDescent="0.3">
      <c r="B76" t="str">
        <f>COUNTIF($C$6:C76,C76)&amp;C76</f>
        <v>71Artykuły ogólnospożywcze</v>
      </c>
      <c r="C76" t="str">
        <f>Tabela11[[#This Row],[PRODUKT]]</f>
        <v>Artykuły ogólnospożywcze</v>
      </c>
      <c r="D76" s="82" t="s">
        <v>185</v>
      </c>
      <c r="E76" s="31" t="s">
        <v>9</v>
      </c>
      <c r="F76" s="61" t="s">
        <v>22</v>
      </c>
      <c r="G76" s="68"/>
      <c r="H76" s="33">
        <v>0.08</v>
      </c>
      <c r="I76" s="85"/>
    </row>
    <row r="77" spans="2:9" ht="19.95" customHeight="1" x14ac:dyDescent="0.3">
      <c r="B77" t="str">
        <f>COUNTIF($C$6:C77,C77)&amp;C77</f>
        <v>72Artykuły ogólnospożywcze</v>
      </c>
      <c r="C77" t="str">
        <f>Tabela11[[#This Row],[PRODUKT]]</f>
        <v>Artykuły ogólnospożywcze</v>
      </c>
      <c r="D77" s="82" t="s">
        <v>186</v>
      </c>
      <c r="E77" s="31" t="s">
        <v>9</v>
      </c>
      <c r="F77" s="61" t="s">
        <v>22</v>
      </c>
      <c r="G77" s="68"/>
      <c r="H77" s="33">
        <v>0.08</v>
      </c>
      <c r="I77" s="85"/>
    </row>
    <row r="78" spans="2:9" ht="19.95" customHeight="1" x14ac:dyDescent="0.3">
      <c r="B78" t="str">
        <f>COUNTIF($C$6:C78,C78)&amp;C78</f>
        <v>73Artykuły ogólnospożywcze</v>
      </c>
      <c r="C78" t="str">
        <f>Tabela11[[#This Row],[PRODUKT]]</f>
        <v>Artykuły ogólnospożywcze</v>
      </c>
      <c r="D78" s="82" t="s">
        <v>187</v>
      </c>
      <c r="E78" s="31" t="s">
        <v>9</v>
      </c>
      <c r="F78" s="61" t="s">
        <v>22</v>
      </c>
      <c r="G78" s="68"/>
      <c r="H78" s="33">
        <v>0.08</v>
      </c>
      <c r="I78" s="85"/>
    </row>
    <row r="79" spans="2:9" ht="19.95" customHeight="1" x14ac:dyDescent="0.3">
      <c r="B79" t="str">
        <f>COUNTIF($C$6:C79,C79)&amp;C79</f>
        <v>74Artykuły ogólnospożywcze</v>
      </c>
      <c r="C79" t="str">
        <f>Tabela11[[#This Row],[PRODUKT]]</f>
        <v>Artykuły ogólnospożywcze</v>
      </c>
      <c r="D79" s="82" t="s">
        <v>188</v>
      </c>
      <c r="E79" s="31" t="s">
        <v>9</v>
      </c>
      <c r="F79" s="61" t="s">
        <v>22</v>
      </c>
      <c r="G79" s="68"/>
      <c r="H79" s="33">
        <v>0.08</v>
      </c>
      <c r="I79" s="85"/>
    </row>
    <row r="80" spans="2:9" ht="19.95" customHeight="1" x14ac:dyDescent="0.3">
      <c r="B80" t="str">
        <f>COUNTIF($C$6:C80,C80)&amp;C80</f>
        <v>75Artykuły ogólnospożywcze</v>
      </c>
      <c r="C80" t="str">
        <f>Tabela11[[#This Row],[PRODUKT]]</f>
        <v>Artykuły ogólnospożywcze</v>
      </c>
      <c r="D80" s="82" t="s">
        <v>189</v>
      </c>
      <c r="E80" s="31" t="s">
        <v>9</v>
      </c>
      <c r="F80" s="61" t="s">
        <v>22</v>
      </c>
      <c r="G80" s="68"/>
      <c r="H80" s="33">
        <v>0.08</v>
      </c>
      <c r="I80" s="85"/>
    </row>
    <row r="81" spans="2:9" ht="19.95" customHeight="1" x14ac:dyDescent="0.3">
      <c r="B81" t="str">
        <f>COUNTIF($C$6:C81,C81)&amp;C81</f>
        <v>76Artykuły ogólnospożywcze</v>
      </c>
      <c r="C81" t="str">
        <f>Tabela11[[#This Row],[PRODUKT]]</f>
        <v>Artykuły ogólnospożywcze</v>
      </c>
      <c r="D81" s="82" t="s">
        <v>190</v>
      </c>
      <c r="E81" s="31" t="s">
        <v>9</v>
      </c>
      <c r="F81" s="61" t="s">
        <v>22</v>
      </c>
      <c r="G81" s="68"/>
      <c r="H81" s="33">
        <v>0.08</v>
      </c>
      <c r="I81" s="85"/>
    </row>
    <row r="82" spans="2:9" ht="19.95" customHeight="1" x14ac:dyDescent="0.3">
      <c r="B82" t="str">
        <f>COUNTIF($C$6:C82,C82)&amp;C82</f>
        <v>77Artykuły ogólnospożywcze</v>
      </c>
      <c r="C82" t="str">
        <f>Tabela11[[#This Row],[PRODUKT]]</f>
        <v>Artykuły ogólnospożywcze</v>
      </c>
      <c r="D82" s="82" t="s">
        <v>191</v>
      </c>
      <c r="E82" s="31" t="s">
        <v>9</v>
      </c>
      <c r="F82" s="61" t="s">
        <v>22</v>
      </c>
      <c r="G82" s="68"/>
      <c r="H82" s="33">
        <v>0.08</v>
      </c>
      <c r="I82" s="85"/>
    </row>
    <row r="83" spans="2:9" ht="19.95" customHeight="1" x14ac:dyDescent="0.3">
      <c r="B83" t="str">
        <f>COUNTIF($C$6:C83,C83)&amp;C83</f>
        <v>78Artykuły ogólnospożywcze</v>
      </c>
      <c r="C83" t="str">
        <f>Tabela11[[#This Row],[PRODUKT]]</f>
        <v>Artykuły ogólnospożywcze</v>
      </c>
      <c r="D83" s="82" t="s">
        <v>192</v>
      </c>
      <c r="E83" s="31" t="s">
        <v>9</v>
      </c>
      <c r="F83" s="61" t="s">
        <v>22</v>
      </c>
      <c r="G83" s="68"/>
      <c r="H83" s="33">
        <v>0.23</v>
      </c>
      <c r="I83" s="85"/>
    </row>
    <row r="84" spans="2:9" ht="19.95" customHeight="1" x14ac:dyDescent="0.3">
      <c r="B84" t="str">
        <f>COUNTIF($C$6:C84,C84)&amp;C84</f>
        <v>79Artykuły ogólnospożywcze</v>
      </c>
      <c r="C84" t="str">
        <f>Tabela11[[#This Row],[PRODUKT]]</f>
        <v>Artykuły ogólnospożywcze</v>
      </c>
      <c r="D84" s="82" t="s">
        <v>193</v>
      </c>
      <c r="E84" s="31" t="s">
        <v>9</v>
      </c>
      <c r="F84" s="61" t="s">
        <v>22</v>
      </c>
      <c r="G84" s="68"/>
      <c r="H84" s="33">
        <v>0.08</v>
      </c>
      <c r="I84" s="85"/>
    </row>
    <row r="85" spans="2:9" ht="19.95" customHeight="1" x14ac:dyDescent="0.3">
      <c r="B85" t="str">
        <f>COUNTIF($C$6:C85,C85)&amp;C85</f>
        <v>80Artykuły ogólnospożywcze</v>
      </c>
      <c r="C85" t="str">
        <f>Tabela11[[#This Row],[PRODUKT]]</f>
        <v>Artykuły ogólnospożywcze</v>
      </c>
      <c r="D85" s="82" t="s">
        <v>194</v>
      </c>
      <c r="E85" s="31" t="s">
        <v>9</v>
      </c>
      <c r="F85" s="61" t="s">
        <v>22</v>
      </c>
      <c r="G85" s="68"/>
      <c r="H85" s="33">
        <v>0.08</v>
      </c>
      <c r="I85" s="85"/>
    </row>
    <row r="86" spans="2:9" ht="19.95" customHeight="1" x14ac:dyDescent="0.3">
      <c r="B86" t="str">
        <f>COUNTIF($C$6:C86,C86)&amp;C86</f>
        <v>81Artykuły ogólnospożywcze</v>
      </c>
      <c r="C86" t="str">
        <f>Tabela11[[#This Row],[PRODUKT]]</f>
        <v>Artykuły ogólnospożywcze</v>
      </c>
      <c r="D86" s="82" t="s">
        <v>80</v>
      </c>
      <c r="E86" s="31" t="s">
        <v>9</v>
      </c>
      <c r="F86" s="61" t="s">
        <v>22</v>
      </c>
      <c r="G86" s="68"/>
      <c r="H86" s="33">
        <v>0.08</v>
      </c>
      <c r="I86" s="85"/>
    </row>
    <row r="87" spans="2:9" ht="19.95" customHeight="1" x14ac:dyDescent="0.3">
      <c r="B87" t="str">
        <f>COUNTIF($C$6:C87,C87)&amp;C87</f>
        <v>82Artykuły ogólnospożywcze</v>
      </c>
      <c r="C87" t="str">
        <f>Tabela11[[#This Row],[PRODUKT]]</f>
        <v>Artykuły ogólnospożywcze</v>
      </c>
      <c r="D87" s="82" t="s">
        <v>81</v>
      </c>
      <c r="E87" s="31" t="s">
        <v>9</v>
      </c>
      <c r="F87" s="61" t="s">
        <v>22</v>
      </c>
      <c r="G87" s="68"/>
      <c r="H87" s="33">
        <v>0.08</v>
      </c>
      <c r="I87" s="85"/>
    </row>
    <row r="88" spans="2:9" ht="19.95" customHeight="1" x14ac:dyDescent="0.3">
      <c r="B88" t="str">
        <f>COUNTIF($C$6:C88,C88)&amp;C88</f>
        <v>83Artykuły ogólnospożywcze</v>
      </c>
      <c r="C88" t="str">
        <f>Tabela11[[#This Row],[PRODUKT]]</f>
        <v>Artykuły ogólnospożywcze</v>
      </c>
      <c r="D88" s="82" t="s">
        <v>82</v>
      </c>
      <c r="E88" s="31" t="s">
        <v>9</v>
      </c>
      <c r="F88" s="61" t="s">
        <v>22</v>
      </c>
      <c r="G88" s="68"/>
      <c r="H88" s="33">
        <v>0.08</v>
      </c>
      <c r="I88" s="85"/>
    </row>
    <row r="89" spans="2:9" ht="19.95" customHeight="1" x14ac:dyDescent="0.3">
      <c r="B89" t="str">
        <f>COUNTIF($C$6:C89,C89)&amp;C89</f>
        <v>84Artykuły ogólnospożywcze</v>
      </c>
      <c r="C89" t="str">
        <f>Tabela11[[#This Row],[PRODUKT]]</f>
        <v>Artykuły ogólnospożywcze</v>
      </c>
      <c r="D89" s="82" t="s">
        <v>83</v>
      </c>
      <c r="E89" s="31" t="s">
        <v>9</v>
      </c>
      <c r="F89" s="61" t="s">
        <v>22</v>
      </c>
      <c r="G89" s="68"/>
      <c r="H89" s="33">
        <v>0.08</v>
      </c>
      <c r="I89" s="85"/>
    </row>
    <row r="90" spans="2:9" ht="19.95" customHeight="1" x14ac:dyDescent="0.3">
      <c r="B90" t="str">
        <f>COUNTIF($C$6:C90,C90)&amp;C90</f>
        <v>85Artykuły ogólnospożywcze</v>
      </c>
      <c r="C90" t="str">
        <f>Tabela11[[#This Row],[PRODUKT]]</f>
        <v>Artykuły ogólnospożywcze</v>
      </c>
      <c r="D90" s="82" t="s">
        <v>84</v>
      </c>
      <c r="E90" s="31" t="s">
        <v>9</v>
      </c>
      <c r="F90" s="61" t="s">
        <v>22</v>
      </c>
      <c r="G90" s="68"/>
      <c r="H90" s="33">
        <v>0.05</v>
      </c>
      <c r="I90" s="85"/>
    </row>
    <row r="91" spans="2:9" ht="19.95" customHeight="1" x14ac:dyDescent="0.3">
      <c r="B91" t="str">
        <f>COUNTIF($C$6:C91,C91)&amp;C91</f>
        <v>86Artykuły ogólnospożywcze</v>
      </c>
      <c r="C91" t="str">
        <f>Tabela11[[#This Row],[PRODUKT]]</f>
        <v>Artykuły ogólnospożywcze</v>
      </c>
      <c r="D91" s="82" t="s">
        <v>85</v>
      </c>
      <c r="E91" s="31" t="s">
        <v>9</v>
      </c>
      <c r="F91" s="61" t="s">
        <v>22</v>
      </c>
      <c r="G91" s="68"/>
      <c r="H91" s="33">
        <v>0.23</v>
      </c>
      <c r="I91" s="85"/>
    </row>
    <row r="92" spans="2:9" ht="19.95" customHeight="1" x14ac:dyDescent="0.3">
      <c r="B92" t="str">
        <f>COUNTIF($C$6:C92,C92)&amp;C92</f>
        <v>87Artykuły ogólnospożywcze</v>
      </c>
      <c r="C92" t="str">
        <f>Tabela11[[#This Row],[PRODUKT]]</f>
        <v>Artykuły ogólnospożywcze</v>
      </c>
      <c r="D92" s="82" t="s">
        <v>195</v>
      </c>
      <c r="E92" s="31" t="s">
        <v>9</v>
      </c>
      <c r="F92" s="61" t="s">
        <v>22</v>
      </c>
      <c r="G92" s="68"/>
      <c r="H92" s="33">
        <v>0.08</v>
      </c>
      <c r="I92" s="85"/>
    </row>
    <row r="93" spans="2:9" ht="19.95" customHeight="1" x14ac:dyDescent="0.3">
      <c r="B93" t="str">
        <f>COUNTIF($C$6:C93,C93)&amp;C93</f>
        <v>88Artykuły ogólnospożywcze</v>
      </c>
      <c r="C93" t="str">
        <f>Tabela11[[#This Row],[PRODUKT]]</f>
        <v>Artykuły ogólnospożywcze</v>
      </c>
      <c r="D93" s="82" t="s">
        <v>196</v>
      </c>
      <c r="E93" s="31" t="s">
        <v>9</v>
      </c>
      <c r="F93" s="61" t="s">
        <v>22</v>
      </c>
      <c r="G93" s="68"/>
      <c r="H93" s="33">
        <v>0.08</v>
      </c>
      <c r="I93" s="85"/>
    </row>
    <row r="94" spans="2:9" ht="19.95" customHeight="1" x14ac:dyDescent="0.3">
      <c r="B94" t="str">
        <f>COUNTIF($C$6:C94,C94)&amp;C94</f>
        <v>89Artykuły ogólnospożywcze</v>
      </c>
      <c r="C94" t="str">
        <f>Tabela11[[#This Row],[PRODUKT]]</f>
        <v>Artykuły ogólnospożywcze</v>
      </c>
      <c r="D94" s="82" t="s">
        <v>197</v>
      </c>
      <c r="E94" s="31" t="s">
        <v>9</v>
      </c>
      <c r="F94" s="61" t="s">
        <v>22</v>
      </c>
      <c r="G94" s="68"/>
      <c r="H94" s="33">
        <v>0.08</v>
      </c>
      <c r="I94" s="85"/>
    </row>
    <row r="95" spans="2:9" ht="19.95" customHeight="1" x14ac:dyDescent="0.3">
      <c r="B95" t="str">
        <f>COUNTIF($C$6:C95,C95)&amp;C95</f>
        <v>90Artykuły ogólnospożywcze</v>
      </c>
      <c r="C95" t="str">
        <f>Tabela11[[#This Row],[PRODUKT]]</f>
        <v>Artykuły ogólnospożywcze</v>
      </c>
      <c r="D95" s="82" t="s">
        <v>198</v>
      </c>
      <c r="E95" s="31" t="s">
        <v>9</v>
      </c>
      <c r="F95" s="61" t="s">
        <v>22</v>
      </c>
      <c r="G95" s="68"/>
      <c r="H95" s="33">
        <v>0.08</v>
      </c>
      <c r="I95" s="85"/>
    </row>
    <row r="96" spans="2:9" ht="19.95" customHeight="1" x14ac:dyDescent="0.3">
      <c r="B96" t="str">
        <f>COUNTIF($C$6:C96,C96)&amp;C96</f>
        <v>91Artykuły ogólnospożywcze</v>
      </c>
      <c r="C96" t="str">
        <f>Tabela11[[#This Row],[PRODUKT]]</f>
        <v>Artykuły ogólnospożywcze</v>
      </c>
      <c r="D96" s="82" t="s">
        <v>199</v>
      </c>
      <c r="E96" s="31" t="s">
        <v>9</v>
      </c>
      <c r="F96" s="61" t="s">
        <v>22</v>
      </c>
      <c r="G96" s="68"/>
      <c r="H96" s="33">
        <v>0.08</v>
      </c>
      <c r="I96" s="85"/>
    </row>
    <row r="97" spans="2:9" ht="19.95" customHeight="1" x14ac:dyDescent="0.3">
      <c r="B97" t="str">
        <f>COUNTIF($C$6:C97,C97)&amp;C97</f>
        <v>92Artykuły ogólnospożywcze</v>
      </c>
      <c r="C97" t="str">
        <f>Tabela11[[#This Row],[PRODUKT]]</f>
        <v>Artykuły ogólnospożywcze</v>
      </c>
      <c r="D97" s="82" t="s">
        <v>200</v>
      </c>
      <c r="E97" s="31" t="s">
        <v>9</v>
      </c>
      <c r="F97" s="61" t="s">
        <v>22</v>
      </c>
      <c r="G97" s="68"/>
      <c r="H97" s="33">
        <v>0.08</v>
      </c>
      <c r="I97" s="85"/>
    </row>
    <row r="98" spans="2:9" ht="19.95" customHeight="1" x14ac:dyDescent="0.3">
      <c r="B98" t="str">
        <f>COUNTIF($C$6:C98,C98)&amp;C98</f>
        <v>1Mrożonki</v>
      </c>
      <c r="C98" t="str">
        <f>Tabela11[[#This Row],[PRODUKT]]</f>
        <v>Mrożonki</v>
      </c>
      <c r="D98" s="47" t="s">
        <v>86</v>
      </c>
      <c r="E98" s="45" t="s">
        <v>10</v>
      </c>
      <c r="F98" s="61" t="s">
        <v>21</v>
      </c>
      <c r="G98" s="70"/>
      <c r="H98" s="39">
        <v>0</v>
      </c>
      <c r="I98" s="85"/>
    </row>
    <row r="99" spans="2:9" ht="19.95" customHeight="1" x14ac:dyDescent="0.3">
      <c r="B99" t="str">
        <f>COUNTIF($C$6:C99,C99)&amp;C99</f>
        <v>2Mrożonki</v>
      </c>
      <c r="C99" t="str">
        <f>Tabela11[[#This Row],[PRODUKT]]</f>
        <v>Mrożonki</v>
      </c>
      <c r="D99" s="44" t="s">
        <v>87</v>
      </c>
      <c r="E99" s="45" t="s">
        <v>10</v>
      </c>
      <c r="F99" s="61" t="s">
        <v>21</v>
      </c>
      <c r="G99" s="69"/>
      <c r="H99" s="39">
        <v>0</v>
      </c>
      <c r="I99" s="85"/>
    </row>
    <row r="100" spans="2:9" ht="19.95" customHeight="1" x14ac:dyDescent="0.3">
      <c r="B100" t="str">
        <f>COUNTIF($C$6:C100,C100)&amp;C100</f>
        <v>3Mrożonki</v>
      </c>
      <c r="C100" t="str">
        <f>Tabela11[[#This Row],[PRODUKT]]</f>
        <v>Mrożonki</v>
      </c>
      <c r="D100" s="44" t="s">
        <v>88</v>
      </c>
      <c r="E100" s="45" t="s">
        <v>10</v>
      </c>
      <c r="F100" s="61" t="s">
        <v>21</v>
      </c>
      <c r="G100" s="69"/>
      <c r="H100" s="39">
        <v>0</v>
      </c>
      <c r="I100" s="85"/>
    </row>
    <row r="101" spans="2:9" ht="19.95" customHeight="1" x14ac:dyDescent="0.3">
      <c r="B101" t="str">
        <f>COUNTIF($C$6:C101,C101)&amp;C101</f>
        <v>4Mrożonki</v>
      </c>
      <c r="C101" t="str">
        <f>Tabela11[[#This Row],[PRODUKT]]</f>
        <v>Mrożonki</v>
      </c>
      <c r="D101" s="44" t="s">
        <v>89</v>
      </c>
      <c r="E101" s="45" t="s">
        <v>10</v>
      </c>
      <c r="F101" s="61" t="s">
        <v>21</v>
      </c>
      <c r="G101" s="69"/>
      <c r="H101" s="39">
        <v>0</v>
      </c>
      <c r="I101" s="85"/>
    </row>
    <row r="102" spans="2:9" ht="19.95" customHeight="1" x14ac:dyDescent="0.3">
      <c r="B102" t="str">
        <f>COUNTIF($C$6:C102,C102)&amp;C102</f>
        <v>5Mrożonki</v>
      </c>
      <c r="C102" t="str">
        <f>Tabela11[[#This Row],[PRODUKT]]</f>
        <v>Mrożonki</v>
      </c>
      <c r="D102" s="44" t="s">
        <v>90</v>
      </c>
      <c r="E102" s="45" t="s">
        <v>10</v>
      </c>
      <c r="F102" s="61" t="s">
        <v>21</v>
      </c>
      <c r="G102" s="69"/>
      <c r="H102" s="39">
        <v>0</v>
      </c>
      <c r="I102" s="85"/>
    </row>
    <row r="103" spans="2:9" ht="19.95" customHeight="1" x14ac:dyDescent="0.3">
      <c r="B103" t="str">
        <f>COUNTIF($C$6:C103,C103)&amp;C103</f>
        <v>6Mrożonki</v>
      </c>
      <c r="C103" t="str">
        <f>Tabela11[[#This Row],[PRODUKT]]</f>
        <v>Mrożonki</v>
      </c>
      <c r="D103" s="44" t="s">
        <v>91</v>
      </c>
      <c r="E103" s="45" t="s">
        <v>10</v>
      </c>
      <c r="F103" s="61" t="s">
        <v>21</v>
      </c>
      <c r="G103" s="69"/>
      <c r="H103" s="39">
        <v>0</v>
      </c>
      <c r="I103" s="85"/>
    </row>
    <row r="104" spans="2:9" ht="19.95" customHeight="1" x14ac:dyDescent="0.3">
      <c r="B104" t="str">
        <f>COUNTIF($C$6:C104,C104)&amp;C104</f>
        <v>7Mrożonki</v>
      </c>
      <c r="C104" t="str">
        <f>Tabela11[[#This Row],[PRODUKT]]</f>
        <v>Mrożonki</v>
      </c>
      <c r="D104" s="44" t="s">
        <v>92</v>
      </c>
      <c r="E104" s="45" t="s">
        <v>10</v>
      </c>
      <c r="F104" s="61" t="s">
        <v>21</v>
      </c>
      <c r="G104" s="69"/>
      <c r="H104" s="39">
        <v>0</v>
      </c>
      <c r="I104" s="85"/>
    </row>
    <row r="105" spans="2:9" ht="19.95" customHeight="1" x14ac:dyDescent="0.3">
      <c r="B105" t="str">
        <f>COUNTIF($C$6:C105,C105)&amp;C105</f>
        <v>8Mrożonki</v>
      </c>
      <c r="C105" t="str">
        <f>Tabela11[[#This Row],[PRODUKT]]</f>
        <v>Mrożonki</v>
      </c>
      <c r="D105" s="44" t="s">
        <v>93</v>
      </c>
      <c r="E105" s="45" t="s">
        <v>10</v>
      </c>
      <c r="F105" s="61" t="s">
        <v>21</v>
      </c>
      <c r="G105" s="69"/>
      <c r="H105" s="39">
        <v>0</v>
      </c>
      <c r="I105" s="85"/>
    </row>
    <row r="106" spans="2:9" ht="19.95" customHeight="1" x14ac:dyDescent="0.3">
      <c r="B106" t="str">
        <f>COUNTIF($C$6:C106,C106)&amp;C106</f>
        <v>9Mrożonki</v>
      </c>
      <c r="C106" t="str">
        <f>Tabela11[[#This Row],[PRODUKT]]</f>
        <v>Mrożonki</v>
      </c>
      <c r="D106" s="44" t="s">
        <v>94</v>
      </c>
      <c r="E106" s="45" t="s">
        <v>10</v>
      </c>
      <c r="F106" s="61" t="s">
        <v>21</v>
      </c>
      <c r="G106" s="69"/>
      <c r="H106" s="39">
        <v>0</v>
      </c>
      <c r="I106" s="85"/>
    </row>
    <row r="107" spans="2:9" ht="19.95" customHeight="1" x14ac:dyDescent="0.3">
      <c r="B107" t="str">
        <f>COUNTIF($C$6:C107,C107)&amp;C107</f>
        <v>10Mrożonki</v>
      </c>
      <c r="C107" t="str">
        <f>Tabela11[[#This Row],[PRODUKT]]</f>
        <v>Mrożonki</v>
      </c>
      <c r="D107" s="44" t="s">
        <v>95</v>
      </c>
      <c r="E107" s="45" t="s">
        <v>10</v>
      </c>
      <c r="F107" s="61" t="s">
        <v>21</v>
      </c>
      <c r="G107" s="69"/>
      <c r="H107" s="39">
        <v>0</v>
      </c>
      <c r="I107" s="85"/>
    </row>
    <row r="108" spans="2:9" ht="19.95" customHeight="1" x14ac:dyDescent="0.3">
      <c r="B108" t="str">
        <f>COUNTIF($C$6:C108,C108)&amp;C108</f>
        <v>11Mrożonki</v>
      </c>
      <c r="C108" t="str">
        <f>Tabela11[[#This Row],[PRODUKT]]</f>
        <v>Mrożonki</v>
      </c>
      <c r="D108" s="44" t="s">
        <v>96</v>
      </c>
      <c r="E108" s="45" t="s">
        <v>10</v>
      </c>
      <c r="F108" s="61" t="s">
        <v>21</v>
      </c>
      <c r="G108" s="69"/>
      <c r="H108" s="39">
        <v>0</v>
      </c>
      <c r="I108" s="85"/>
    </row>
    <row r="109" spans="2:9" ht="19.95" customHeight="1" x14ac:dyDescent="0.3">
      <c r="B109" t="str">
        <f>COUNTIF($C$6:C109,C109)&amp;C109</f>
        <v>12Mrożonki</v>
      </c>
      <c r="C109" t="str">
        <f>Tabela11[[#This Row],[PRODUKT]]</f>
        <v>Mrożonki</v>
      </c>
      <c r="D109" s="44" t="s">
        <v>210</v>
      </c>
      <c r="E109" s="45" t="s">
        <v>10</v>
      </c>
      <c r="F109" s="61" t="s">
        <v>21</v>
      </c>
      <c r="G109" s="69"/>
      <c r="H109" s="39">
        <v>0</v>
      </c>
      <c r="I109" s="85"/>
    </row>
    <row r="110" spans="2:9" ht="19.95" customHeight="1" x14ac:dyDescent="0.3">
      <c r="B110" t="str">
        <f>COUNTIF($C$6:C110,C110)&amp;C110</f>
        <v>13Mrożonki</v>
      </c>
      <c r="C110" t="str">
        <f>Tabela11[[#This Row],[PRODUKT]]</f>
        <v>Mrożonki</v>
      </c>
      <c r="D110" s="44" t="s">
        <v>97</v>
      </c>
      <c r="E110" s="45" t="s">
        <v>10</v>
      </c>
      <c r="F110" s="61" t="s">
        <v>21</v>
      </c>
      <c r="G110" s="69"/>
      <c r="H110" s="39">
        <v>0</v>
      </c>
      <c r="I110" s="85"/>
    </row>
    <row r="111" spans="2:9" ht="19.95" customHeight="1" x14ac:dyDescent="0.3">
      <c r="B111" t="str">
        <f>COUNTIF($C$6:C111,C111)&amp;C111</f>
        <v>14Mrożonki</v>
      </c>
      <c r="C111" t="str">
        <f>Tabela11[[#This Row],[PRODUKT]]</f>
        <v>Mrożonki</v>
      </c>
      <c r="D111" s="44" t="s">
        <v>98</v>
      </c>
      <c r="E111" s="45" t="s">
        <v>10</v>
      </c>
      <c r="F111" s="61" t="s">
        <v>21</v>
      </c>
      <c r="G111" s="69"/>
      <c r="H111" s="39">
        <v>0</v>
      </c>
      <c r="I111" s="85"/>
    </row>
    <row r="112" spans="2:9" ht="19.95" customHeight="1" x14ac:dyDescent="0.3">
      <c r="B112" t="str">
        <f>COUNTIF($C$6:C112,C112)&amp;C112</f>
        <v>15Mrożonki</v>
      </c>
      <c r="C112" t="str">
        <f>Tabela11[[#This Row],[PRODUKT]]</f>
        <v>Mrożonki</v>
      </c>
      <c r="D112" s="44" t="s">
        <v>99</v>
      </c>
      <c r="E112" s="45" t="s">
        <v>10</v>
      </c>
      <c r="F112" s="61" t="s">
        <v>21</v>
      </c>
      <c r="G112" s="69"/>
      <c r="H112" s="39">
        <v>0</v>
      </c>
      <c r="I112" s="85"/>
    </row>
    <row r="113" spans="2:9" ht="19.95" customHeight="1" x14ac:dyDescent="0.3">
      <c r="B113" t="str">
        <f>COUNTIF($C$6:C113,C113)&amp;C113</f>
        <v>16Mrożonki</v>
      </c>
      <c r="C113" t="str">
        <f>Tabela11[[#This Row],[PRODUKT]]</f>
        <v>Mrożonki</v>
      </c>
      <c r="D113" s="44" t="s">
        <v>100</v>
      </c>
      <c r="E113" s="45" t="s">
        <v>10</v>
      </c>
      <c r="F113" s="61" t="s">
        <v>21</v>
      </c>
      <c r="G113" s="69"/>
      <c r="H113" s="39">
        <v>0</v>
      </c>
      <c r="I113" s="85"/>
    </row>
    <row r="114" spans="2:9" ht="19.95" customHeight="1" x14ac:dyDescent="0.3">
      <c r="B114" t="str">
        <f>COUNTIF($C$6:C114,C114)&amp;C114</f>
        <v>1Wyroby garmażeryjne</v>
      </c>
      <c r="C114" t="str">
        <f>Tabela11[[#This Row],[PRODUKT]]</f>
        <v>Wyroby garmażeryjne</v>
      </c>
      <c r="D114" s="60" t="s">
        <v>102</v>
      </c>
      <c r="E114" s="46" t="s">
        <v>108</v>
      </c>
      <c r="F114" s="61" t="s">
        <v>21</v>
      </c>
      <c r="G114" s="71"/>
      <c r="H114" s="39">
        <v>0</v>
      </c>
      <c r="I114" s="85"/>
    </row>
    <row r="115" spans="2:9" ht="19.95" customHeight="1" x14ac:dyDescent="0.3">
      <c r="B115" t="str">
        <f>COUNTIF($C$6:C115,C115)&amp;C115</f>
        <v>2Wyroby garmażeryjne</v>
      </c>
      <c r="C115" t="str">
        <f>Tabela11[[#This Row],[PRODUKT]]</f>
        <v>Wyroby garmażeryjne</v>
      </c>
      <c r="D115" s="41" t="s">
        <v>103</v>
      </c>
      <c r="E115" s="46" t="s">
        <v>108</v>
      </c>
      <c r="F115" s="61" t="s">
        <v>21</v>
      </c>
      <c r="G115" s="68"/>
      <c r="H115" s="39">
        <v>0</v>
      </c>
      <c r="I115" s="85"/>
    </row>
    <row r="116" spans="2:9" ht="19.95" customHeight="1" x14ac:dyDescent="0.3">
      <c r="B116" t="str">
        <f>COUNTIF($C$6:C116,C116)&amp;C116</f>
        <v>3Wyroby garmażeryjne</v>
      </c>
      <c r="C116" t="str">
        <f>Tabela11[[#This Row],[PRODUKT]]</f>
        <v>Wyroby garmażeryjne</v>
      </c>
      <c r="D116" s="41" t="s">
        <v>104</v>
      </c>
      <c r="E116" s="46" t="s">
        <v>108</v>
      </c>
      <c r="F116" s="61" t="s">
        <v>21</v>
      </c>
      <c r="G116" s="68"/>
      <c r="H116" s="39">
        <v>0</v>
      </c>
      <c r="I116" s="85"/>
    </row>
    <row r="117" spans="2:9" ht="19.95" customHeight="1" x14ac:dyDescent="0.3">
      <c r="B117" t="str">
        <f>COUNTIF($C$6:C117,C117)&amp;C117</f>
        <v>4Wyroby garmażeryjne</v>
      </c>
      <c r="C117" t="str">
        <f>Tabela11[[#This Row],[PRODUKT]]</f>
        <v>Wyroby garmażeryjne</v>
      </c>
      <c r="D117" s="41" t="s">
        <v>105</v>
      </c>
      <c r="E117" s="46" t="s">
        <v>108</v>
      </c>
      <c r="F117" s="61" t="s">
        <v>21</v>
      </c>
      <c r="G117" s="68"/>
      <c r="H117" s="39">
        <v>0</v>
      </c>
      <c r="I117" s="85"/>
    </row>
    <row r="118" spans="2:9" ht="19.95" customHeight="1" x14ac:dyDescent="0.3">
      <c r="B118" t="str">
        <f>COUNTIF($C$6:C118,C118)&amp;C118</f>
        <v>5Wyroby garmażeryjne</v>
      </c>
      <c r="C118" t="str">
        <f>Tabela11[[#This Row],[PRODUKT]]</f>
        <v>Wyroby garmażeryjne</v>
      </c>
      <c r="D118" s="41" t="s">
        <v>106</v>
      </c>
      <c r="E118" s="46" t="s">
        <v>108</v>
      </c>
      <c r="F118" s="61" t="s">
        <v>21</v>
      </c>
      <c r="G118" s="68"/>
      <c r="H118" s="39">
        <v>0</v>
      </c>
      <c r="I118" s="85"/>
    </row>
    <row r="119" spans="2:9" ht="19.95" customHeight="1" x14ac:dyDescent="0.3">
      <c r="B119" t="str">
        <f>COUNTIF($C$6:C119,C119)&amp;C119</f>
        <v>6Wyroby garmażeryjne</v>
      </c>
      <c r="C119" t="str">
        <f>Tabela11[[#This Row],[PRODUKT]]</f>
        <v>Wyroby garmażeryjne</v>
      </c>
      <c r="D119" s="41" t="s">
        <v>107</v>
      </c>
      <c r="E119" s="46" t="s">
        <v>108</v>
      </c>
      <c r="F119" s="61" t="s">
        <v>21</v>
      </c>
      <c r="G119" s="68"/>
      <c r="H119" s="39">
        <v>0</v>
      </c>
      <c r="I119" s="85"/>
    </row>
    <row r="120" spans="2:9" ht="19.95" customHeight="1" x14ac:dyDescent="0.3">
      <c r="B120" t="str">
        <f>COUNTIF($C$6:C120,C120)&amp;C120</f>
        <v>7Wyroby garmażeryjne</v>
      </c>
      <c r="C120" t="str">
        <f>Tabela11[[#This Row],[PRODUKT]]</f>
        <v>Wyroby garmażeryjne</v>
      </c>
      <c r="D120" s="41" t="s">
        <v>214</v>
      </c>
      <c r="E120" s="46" t="s">
        <v>108</v>
      </c>
      <c r="F120" s="61" t="s">
        <v>21</v>
      </c>
      <c r="G120" s="68"/>
      <c r="H120" s="39">
        <v>0</v>
      </c>
      <c r="I120" s="85"/>
    </row>
    <row r="121" spans="2:9" ht="19.95" customHeight="1" x14ac:dyDescent="0.3">
      <c r="B121" t="str">
        <f>COUNTIF($C$6:C121,C121)&amp;C121</f>
        <v>8Wyroby garmażeryjne</v>
      </c>
      <c r="C121" t="str">
        <f>Tabela11[[#This Row],[PRODUKT]]</f>
        <v>Wyroby garmażeryjne</v>
      </c>
      <c r="D121" s="41" t="s">
        <v>215</v>
      </c>
      <c r="E121" s="46" t="s">
        <v>108</v>
      </c>
      <c r="F121" s="61" t="s">
        <v>21</v>
      </c>
      <c r="G121" s="72"/>
      <c r="H121" s="39">
        <v>0</v>
      </c>
      <c r="I121" s="85"/>
    </row>
    <row r="122" spans="2:9" ht="19.95" customHeight="1" x14ac:dyDescent="0.3">
      <c r="B122" t="str">
        <f>COUNTIF($C$6:C122,C122)&amp;C122</f>
        <v>1Mięsa i wędliny</v>
      </c>
      <c r="C122" t="str">
        <f>Tabela11[[#This Row],[PRODUKT]]</f>
        <v>Mięsa i wędliny</v>
      </c>
      <c r="D122" s="60" t="s">
        <v>110</v>
      </c>
      <c r="E122" s="31" t="s">
        <v>12</v>
      </c>
      <c r="F122" s="61" t="s">
        <v>21</v>
      </c>
      <c r="G122" s="72"/>
      <c r="H122" s="39">
        <v>0</v>
      </c>
      <c r="I122" s="85"/>
    </row>
    <row r="123" spans="2:9" ht="19.95" customHeight="1" x14ac:dyDescent="0.3">
      <c r="B123" t="str">
        <f>COUNTIF($C$6:C123,C123)&amp;C123</f>
        <v>2Mięsa i wędliny</v>
      </c>
      <c r="C123" t="str">
        <f>Tabela11[[#This Row],[PRODUKT]]</f>
        <v>Mięsa i wędliny</v>
      </c>
      <c r="D123" s="41" t="s">
        <v>111</v>
      </c>
      <c r="E123" s="31" t="s">
        <v>12</v>
      </c>
      <c r="F123" s="61" t="s">
        <v>21</v>
      </c>
      <c r="G123" s="72"/>
      <c r="H123" s="39">
        <v>0</v>
      </c>
      <c r="I123" s="85"/>
    </row>
    <row r="124" spans="2:9" ht="19.95" customHeight="1" x14ac:dyDescent="0.3">
      <c r="B124" t="str">
        <f>COUNTIF($C$6:C124,C124)&amp;C124</f>
        <v>3Mięsa i wędliny</v>
      </c>
      <c r="C124" t="str">
        <f>Tabela11[[#This Row],[PRODUKT]]</f>
        <v>Mięsa i wędliny</v>
      </c>
      <c r="D124" s="41" t="s">
        <v>112</v>
      </c>
      <c r="E124" s="31" t="s">
        <v>12</v>
      </c>
      <c r="F124" s="61" t="s">
        <v>21</v>
      </c>
      <c r="G124" s="72"/>
      <c r="H124" s="39">
        <v>0</v>
      </c>
      <c r="I124" s="85"/>
    </row>
    <row r="125" spans="2:9" ht="19.95" customHeight="1" x14ac:dyDescent="0.3">
      <c r="B125" t="str">
        <f>COUNTIF($C$6:C125,C125)&amp;C125</f>
        <v>4Mięsa i wędliny</v>
      </c>
      <c r="C125" t="str">
        <f>Tabela11[[#This Row],[PRODUKT]]</f>
        <v>Mięsa i wędliny</v>
      </c>
      <c r="D125" s="41" t="s">
        <v>113</v>
      </c>
      <c r="E125" s="31" t="s">
        <v>12</v>
      </c>
      <c r="F125" s="61" t="s">
        <v>21</v>
      </c>
      <c r="G125" s="72"/>
      <c r="H125" s="39">
        <v>0</v>
      </c>
      <c r="I125" s="85"/>
    </row>
    <row r="126" spans="2:9" ht="19.95" customHeight="1" x14ac:dyDescent="0.3">
      <c r="B126" t="str">
        <f>COUNTIF($C$6:C126,C126)&amp;C126</f>
        <v>5Mięsa i wędliny</v>
      </c>
      <c r="C126" t="str">
        <f>Tabela11[[#This Row],[PRODUKT]]</f>
        <v>Mięsa i wędliny</v>
      </c>
      <c r="D126" s="41" t="s">
        <v>114</v>
      </c>
      <c r="E126" s="31" t="s">
        <v>12</v>
      </c>
      <c r="F126" s="61" t="s">
        <v>21</v>
      </c>
      <c r="G126" s="72"/>
      <c r="H126" s="39">
        <v>0</v>
      </c>
      <c r="I126" s="85"/>
    </row>
    <row r="127" spans="2:9" ht="19.95" customHeight="1" x14ac:dyDescent="0.3">
      <c r="B127" t="str">
        <f>COUNTIF($C$6:C127,C127)&amp;C127</f>
        <v>6Mięsa i wędliny</v>
      </c>
      <c r="C127" t="str">
        <f>Tabela11[[#This Row],[PRODUKT]]</f>
        <v>Mięsa i wędliny</v>
      </c>
      <c r="D127" s="41" t="s">
        <v>115</v>
      </c>
      <c r="E127" s="31" t="s">
        <v>12</v>
      </c>
      <c r="F127" s="61" t="s">
        <v>21</v>
      </c>
      <c r="G127" s="72"/>
      <c r="H127" s="39">
        <v>0</v>
      </c>
      <c r="I127" s="85"/>
    </row>
    <row r="128" spans="2:9" ht="19.95" customHeight="1" x14ac:dyDescent="0.3">
      <c r="B128" t="str">
        <f>COUNTIF($C$6:C128,C128)&amp;C128</f>
        <v>7Mięsa i wędliny</v>
      </c>
      <c r="C128" t="str">
        <f>Tabela11[[#This Row],[PRODUKT]]</f>
        <v>Mięsa i wędliny</v>
      </c>
      <c r="D128" s="41" t="s">
        <v>116</v>
      </c>
      <c r="E128" s="31" t="s">
        <v>12</v>
      </c>
      <c r="F128" s="61" t="s">
        <v>21</v>
      </c>
      <c r="G128" s="72"/>
      <c r="H128" s="39">
        <v>0</v>
      </c>
      <c r="I128" s="85"/>
    </row>
    <row r="129" spans="2:9" ht="19.95" customHeight="1" x14ac:dyDescent="0.3">
      <c r="B129" t="str">
        <f>COUNTIF($C$6:C129,C129)&amp;C129</f>
        <v>8Mięsa i wędliny</v>
      </c>
      <c r="C129" t="str">
        <f>Tabela11[[#This Row],[PRODUKT]]</f>
        <v>Mięsa i wędliny</v>
      </c>
      <c r="D129" s="41" t="s">
        <v>117</v>
      </c>
      <c r="E129" s="31" t="s">
        <v>12</v>
      </c>
      <c r="F129" s="61" t="s">
        <v>21</v>
      </c>
      <c r="G129" s="72"/>
      <c r="H129" s="39">
        <v>0</v>
      </c>
      <c r="I129" s="85"/>
    </row>
    <row r="130" spans="2:9" ht="19.95" customHeight="1" x14ac:dyDescent="0.3">
      <c r="B130" t="str">
        <f>COUNTIF($C$6:C130,C130)&amp;C130</f>
        <v>9Mięsa i wędliny</v>
      </c>
      <c r="C130" t="str">
        <f>Tabela11[[#This Row],[PRODUKT]]</f>
        <v>Mięsa i wędliny</v>
      </c>
      <c r="D130" s="41" t="s">
        <v>118</v>
      </c>
      <c r="E130" s="31" t="s">
        <v>12</v>
      </c>
      <c r="F130" s="61" t="s">
        <v>21</v>
      </c>
      <c r="G130" s="72"/>
      <c r="H130" s="39">
        <v>0</v>
      </c>
      <c r="I130" s="85"/>
    </row>
    <row r="131" spans="2:9" ht="19.95" customHeight="1" x14ac:dyDescent="0.3">
      <c r="B131" t="str">
        <f>COUNTIF($C$6:C131,C131)&amp;C131</f>
        <v>10Mięsa i wędliny</v>
      </c>
      <c r="C131" t="str">
        <f>Tabela11[[#This Row],[PRODUKT]]</f>
        <v>Mięsa i wędliny</v>
      </c>
      <c r="D131" s="41" t="s">
        <v>119</v>
      </c>
      <c r="E131" s="31" t="s">
        <v>12</v>
      </c>
      <c r="F131" s="61" t="s">
        <v>21</v>
      </c>
      <c r="G131" s="72"/>
      <c r="H131" s="39">
        <v>0</v>
      </c>
      <c r="I131" s="85"/>
    </row>
    <row r="132" spans="2:9" ht="19.95" customHeight="1" x14ac:dyDescent="0.3">
      <c r="B132" t="str">
        <f>COUNTIF($C$6:C132,C132)&amp;C132</f>
        <v>11Mięsa i wędliny</v>
      </c>
      <c r="C132" t="str">
        <f>Tabela11[[#This Row],[PRODUKT]]</f>
        <v>Mięsa i wędliny</v>
      </c>
      <c r="D132" s="41" t="s">
        <v>120</v>
      </c>
      <c r="E132" s="31" t="s">
        <v>12</v>
      </c>
      <c r="F132" s="61" t="s">
        <v>21</v>
      </c>
      <c r="G132" s="72"/>
      <c r="H132" s="39">
        <v>0</v>
      </c>
      <c r="I132" s="85"/>
    </row>
    <row r="133" spans="2:9" ht="19.95" customHeight="1" x14ac:dyDescent="0.3">
      <c r="B133" t="str">
        <f>COUNTIF($C$6:C133,C133)&amp;C133</f>
        <v>12Mięsa i wędliny</v>
      </c>
      <c r="C133" t="str">
        <f>Tabela11[[#This Row],[PRODUKT]]</f>
        <v>Mięsa i wędliny</v>
      </c>
      <c r="D133" s="41" t="s">
        <v>121</v>
      </c>
      <c r="E133" s="31" t="s">
        <v>12</v>
      </c>
      <c r="F133" s="61" t="s">
        <v>21</v>
      </c>
      <c r="G133" s="72"/>
      <c r="H133" s="39">
        <v>0</v>
      </c>
      <c r="I133" s="85"/>
    </row>
    <row r="134" spans="2:9" ht="19.95" customHeight="1" x14ac:dyDescent="0.3">
      <c r="B134" t="str">
        <f>COUNTIF($C$6:C134,C134)&amp;C134</f>
        <v>13Mięsa i wędliny</v>
      </c>
      <c r="C134" t="str">
        <f>Tabela11[[#This Row],[PRODUKT]]</f>
        <v>Mięsa i wędliny</v>
      </c>
      <c r="D134" s="41" t="s">
        <v>122</v>
      </c>
      <c r="E134" s="31" t="s">
        <v>12</v>
      </c>
      <c r="F134" s="61" t="s">
        <v>21</v>
      </c>
      <c r="G134" s="72"/>
      <c r="H134" s="39">
        <v>0</v>
      </c>
      <c r="I134" s="85"/>
    </row>
    <row r="135" spans="2:9" ht="19.95" customHeight="1" x14ac:dyDescent="0.3">
      <c r="B135" t="str">
        <f>COUNTIF($C$6:C135,C135)&amp;C135</f>
        <v>14Mięsa i wędliny</v>
      </c>
      <c r="C135" t="str">
        <f>Tabela11[[#This Row],[PRODUKT]]</f>
        <v>Mięsa i wędliny</v>
      </c>
      <c r="D135" s="41" t="s">
        <v>216</v>
      </c>
      <c r="E135" s="31" t="s">
        <v>12</v>
      </c>
      <c r="F135" s="61" t="s">
        <v>21</v>
      </c>
      <c r="G135" s="72"/>
      <c r="H135" s="39">
        <v>0</v>
      </c>
      <c r="I135" s="85"/>
    </row>
    <row r="136" spans="2:9" ht="19.95" customHeight="1" x14ac:dyDescent="0.3">
      <c r="B136" t="str">
        <f>COUNTIF($C$6:C136,C136)&amp;C136</f>
        <v>15Mięsa i wędliny</v>
      </c>
      <c r="C136" t="str">
        <f>Tabela11[[#This Row],[PRODUKT]]</f>
        <v>Mięsa i wędliny</v>
      </c>
      <c r="D136" s="41" t="s">
        <v>217</v>
      </c>
      <c r="E136" s="31" t="s">
        <v>12</v>
      </c>
      <c r="F136" s="61" t="s">
        <v>21</v>
      </c>
      <c r="G136" s="68"/>
      <c r="H136" s="39">
        <v>0</v>
      </c>
      <c r="I136" s="85"/>
    </row>
    <row r="137" spans="2:9" ht="25.95" customHeight="1" x14ac:dyDescent="0.3">
      <c r="B137" t="str">
        <f>COUNTIF($C$6:C137,C137)&amp;C137</f>
        <v>16Mięsa i wędliny</v>
      </c>
      <c r="C137" t="str">
        <f>Tabela11[[#This Row],[PRODUKT]]</f>
        <v>Mięsa i wędliny</v>
      </c>
      <c r="D137" s="41" t="s">
        <v>123</v>
      </c>
      <c r="E137" s="31" t="s">
        <v>12</v>
      </c>
      <c r="F137" s="81" t="s">
        <v>21</v>
      </c>
      <c r="G137" s="69"/>
      <c r="H137" s="87">
        <v>0</v>
      </c>
      <c r="I137" s="85"/>
    </row>
    <row r="138" spans="2:9" ht="19.95" customHeight="1" x14ac:dyDescent="0.3">
      <c r="B138" t="str">
        <f>COUNTIF($C$6:C138,C138)&amp;C138</f>
        <v>1Ryby</v>
      </c>
      <c r="C138" t="str">
        <f>Tabela11[[#This Row],[PRODUKT]]</f>
        <v>Ryby</v>
      </c>
      <c r="D138" s="30" t="s">
        <v>124</v>
      </c>
      <c r="E138" s="31" t="s">
        <v>14</v>
      </c>
      <c r="F138" s="63" t="s">
        <v>21</v>
      </c>
      <c r="G138" s="72"/>
      <c r="H138" s="6">
        <v>0</v>
      </c>
      <c r="I138" s="85"/>
    </row>
    <row r="139" spans="2:9" ht="19.95" customHeight="1" x14ac:dyDescent="0.3">
      <c r="B139" t="str">
        <f>COUNTIF($C$6:C139,C139)&amp;C139</f>
        <v>2Ryby</v>
      </c>
      <c r="C139" t="str">
        <f>Tabela11[[#This Row],[PRODUKT]]</f>
        <v>Ryby</v>
      </c>
      <c r="D139" s="30" t="s">
        <v>125</v>
      </c>
      <c r="E139" s="31" t="s">
        <v>14</v>
      </c>
      <c r="F139" s="64" t="s">
        <v>21</v>
      </c>
      <c r="G139" s="72"/>
      <c r="H139" s="6">
        <v>0</v>
      </c>
      <c r="I139" s="85"/>
    </row>
    <row r="140" spans="2:9" ht="19.95" customHeight="1" x14ac:dyDescent="0.3">
      <c r="B140" t="str">
        <f>COUNTIF($C$6:C140,C140)&amp;C140</f>
        <v>3Ryby</v>
      </c>
      <c r="C140" t="str">
        <f>Tabela11[[#This Row],[PRODUKT]]</f>
        <v>Ryby</v>
      </c>
      <c r="D140" s="30" t="s">
        <v>126</v>
      </c>
      <c r="E140" s="31" t="s">
        <v>14</v>
      </c>
      <c r="F140" s="64" t="s">
        <v>21</v>
      </c>
      <c r="G140" s="72"/>
      <c r="H140" s="6">
        <v>0</v>
      </c>
      <c r="I140" s="85"/>
    </row>
    <row r="141" spans="2:9" ht="19.95" customHeight="1" x14ac:dyDescent="0.3">
      <c r="B141" t="str">
        <f>COUNTIF($C$6:C141,C141)&amp;C141</f>
        <v>1Nabiał</v>
      </c>
      <c r="C141" t="str">
        <f>Tabela11[[#This Row],[PRODUKT]]</f>
        <v>Nabiał</v>
      </c>
      <c r="D141" s="60" t="s">
        <v>127</v>
      </c>
      <c r="E141" s="31" t="s">
        <v>11</v>
      </c>
      <c r="F141" s="64" t="s">
        <v>49</v>
      </c>
      <c r="G141" s="72"/>
      <c r="H141" s="6">
        <v>0</v>
      </c>
      <c r="I141" s="85"/>
    </row>
    <row r="142" spans="2:9" ht="19.95" customHeight="1" x14ac:dyDescent="0.3">
      <c r="B142" t="str">
        <f>COUNTIF($C$6:C142,C142)&amp;C142</f>
        <v>2Nabiał</v>
      </c>
      <c r="C142" t="str">
        <f>Tabela11[[#This Row],[PRODUKT]]</f>
        <v>Nabiał</v>
      </c>
      <c r="D142" s="41" t="s">
        <v>128</v>
      </c>
      <c r="E142" s="31" t="s">
        <v>11</v>
      </c>
      <c r="F142" s="64" t="s">
        <v>22</v>
      </c>
      <c r="G142" s="72"/>
      <c r="H142" s="6">
        <v>0</v>
      </c>
      <c r="I142" s="85"/>
    </row>
    <row r="143" spans="2:9" ht="19.95" customHeight="1" x14ac:dyDescent="0.3">
      <c r="B143" t="str">
        <f>COUNTIF($C$6:C143,C143)&amp;C143</f>
        <v>3Nabiał</v>
      </c>
      <c r="C143" t="str">
        <f>Tabela11[[#This Row],[PRODUKT]]</f>
        <v>Nabiał</v>
      </c>
      <c r="D143" s="41" t="s">
        <v>201</v>
      </c>
      <c r="E143" s="31" t="s">
        <v>11</v>
      </c>
      <c r="F143" s="64" t="s">
        <v>22</v>
      </c>
      <c r="G143" s="72"/>
      <c r="H143" s="6">
        <v>0</v>
      </c>
      <c r="I143" s="85"/>
    </row>
    <row r="144" spans="2:9" ht="19.95" customHeight="1" x14ac:dyDescent="0.3">
      <c r="B144" t="str">
        <f>COUNTIF($C$6:C144,C144)&amp;C144</f>
        <v>4Nabiał</v>
      </c>
      <c r="C144" t="str">
        <f>Tabela11[[#This Row],[PRODUKT]]</f>
        <v>Nabiał</v>
      </c>
      <c r="D144" s="41" t="s">
        <v>129</v>
      </c>
      <c r="E144" s="31" t="s">
        <v>11</v>
      </c>
      <c r="F144" s="64" t="s">
        <v>21</v>
      </c>
      <c r="G144" s="72"/>
      <c r="H144" s="6">
        <v>0</v>
      </c>
      <c r="I144" s="85"/>
    </row>
    <row r="145" spans="2:9" ht="19.95" customHeight="1" x14ac:dyDescent="0.3">
      <c r="B145" t="str">
        <f>COUNTIF($C$6:C145,C145)&amp;C145</f>
        <v>5Nabiał</v>
      </c>
      <c r="C145" t="str">
        <f>Tabela11[[#This Row],[PRODUKT]]</f>
        <v>Nabiał</v>
      </c>
      <c r="D145" s="41" t="s">
        <v>202</v>
      </c>
      <c r="E145" s="31" t="s">
        <v>11</v>
      </c>
      <c r="F145" s="64" t="s">
        <v>22</v>
      </c>
      <c r="G145" s="72"/>
      <c r="H145" s="6">
        <v>0</v>
      </c>
      <c r="I145" s="85"/>
    </row>
    <row r="146" spans="2:9" ht="19.95" customHeight="1" x14ac:dyDescent="0.3">
      <c r="B146" t="str">
        <f>COUNTIF($C$6:C146,C146)&amp;C146</f>
        <v>6Nabiał</v>
      </c>
      <c r="C146" t="str">
        <f>Tabela11[[#This Row],[PRODUKT]]</f>
        <v>Nabiał</v>
      </c>
      <c r="D146" s="41" t="s">
        <v>203</v>
      </c>
      <c r="E146" s="31" t="s">
        <v>11</v>
      </c>
      <c r="F146" s="64" t="s">
        <v>22</v>
      </c>
      <c r="G146" s="72"/>
      <c r="H146" s="6">
        <v>0</v>
      </c>
      <c r="I146" s="85"/>
    </row>
    <row r="147" spans="2:9" ht="19.95" customHeight="1" x14ac:dyDescent="0.3">
      <c r="B147" t="str">
        <f>COUNTIF($C$6:C147,C147)&amp;C147</f>
        <v>7Nabiał</v>
      </c>
      <c r="C147" t="str">
        <f>Tabela11[[#This Row],[PRODUKT]]</f>
        <v>Nabiał</v>
      </c>
      <c r="D147" s="41" t="s">
        <v>130</v>
      </c>
      <c r="E147" s="31" t="s">
        <v>11</v>
      </c>
      <c r="F147" s="64" t="s">
        <v>21</v>
      </c>
      <c r="G147" s="72"/>
      <c r="H147" s="6">
        <v>0</v>
      </c>
      <c r="I147" s="85"/>
    </row>
    <row r="148" spans="2:9" ht="19.95" customHeight="1" x14ac:dyDescent="0.3">
      <c r="B148" t="str">
        <f>COUNTIF($C$6:C148,C148)&amp;C148</f>
        <v>8Nabiał</v>
      </c>
      <c r="C148" t="str">
        <f>Tabela11[[#This Row],[PRODUKT]]</f>
        <v>Nabiał</v>
      </c>
      <c r="D148" s="41" t="s">
        <v>204</v>
      </c>
      <c r="E148" s="31" t="s">
        <v>11</v>
      </c>
      <c r="F148" s="64" t="s">
        <v>22</v>
      </c>
      <c r="G148" s="72"/>
      <c r="H148" s="6">
        <v>0</v>
      </c>
      <c r="I148" s="85"/>
    </row>
    <row r="149" spans="2:9" ht="19.95" customHeight="1" x14ac:dyDescent="0.3">
      <c r="B149" t="str">
        <f>COUNTIF($C$6:C149,C149)&amp;C149</f>
        <v>9Nabiał</v>
      </c>
      <c r="C149" t="str">
        <f>Tabela11[[#This Row],[PRODUKT]]</f>
        <v>Nabiał</v>
      </c>
      <c r="D149" s="41" t="s">
        <v>205</v>
      </c>
      <c r="E149" s="31" t="s">
        <v>11</v>
      </c>
      <c r="F149" s="64" t="s">
        <v>22</v>
      </c>
      <c r="G149" s="68"/>
      <c r="H149" s="6">
        <v>0</v>
      </c>
      <c r="I149" s="85"/>
    </row>
    <row r="150" spans="2:9" ht="19.95" customHeight="1" x14ac:dyDescent="0.3">
      <c r="B150" t="str">
        <f>COUNTIF($C$6:C150,C150)&amp;C150</f>
        <v>1Warzywa i owoce</v>
      </c>
      <c r="C150" t="str">
        <f>Tabela11[[#This Row],[PRODUKT]]</f>
        <v>Warzywa i owoce</v>
      </c>
      <c r="D150" s="41" t="s">
        <v>131</v>
      </c>
      <c r="E150" s="31" t="s">
        <v>13</v>
      </c>
      <c r="F150" s="64" t="s">
        <v>21</v>
      </c>
      <c r="G150" s="69"/>
      <c r="H150" s="77">
        <v>0</v>
      </c>
      <c r="I150" s="85"/>
    </row>
    <row r="151" spans="2:9" ht="19.95" customHeight="1" x14ac:dyDescent="0.3">
      <c r="B151" t="str">
        <f>COUNTIF($C$6:C151,C151)&amp;C151</f>
        <v>2Warzywa i owoce</v>
      </c>
      <c r="C151" t="str">
        <f>Tabela11[[#This Row],[PRODUKT]]</f>
        <v>Warzywa i owoce</v>
      </c>
      <c r="D151" s="41" t="s">
        <v>135</v>
      </c>
      <c r="E151" s="31" t="s">
        <v>13</v>
      </c>
      <c r="F151" s="64" t="s">
        <v>21</v>
      </c>
      <c r="G151" s="69"/>
      <c r="H151" s="77">
        <v>0</v>
      </c>
      <c r="I151" s="85"/>
    </row>
    <row r="152" spans="2:9" ht="19.95" customHeight="1" x14ac:dyDescent="0.3">
      <c r="B152" t="str">
        <f>COUNTIF($C$6:C152,C152)&amp;C152</f>
        <v>3Warzywa i owoce</v>
      </c>
      <c r="C152" t="str">
        <f>Tabela11[[#This Row],[PRODUKT]]</f>
        <v>Warzywa i owoce</v>
      </c>
      <c r="D152" s="41" t="s">
        <v>136</v>
      </c>
      <c r="E152" s="31" t="s">
        <v>13</v>
      </c>
      <c r="F152" s="64" t="s">
        <v>21</v>
      </c>
      <c r="G152" s="69"/>
      <c r="H152" s="77">
        <v>0</v>
      </c>
      <c r="I152" s="85"/>
    </row>
    <row r="153" spans="2:9" ht="19.95" customHeight="1" x14ac:dyDescent="0.3">
      <c r="B153" t="str">
        <f>COUNTIF($C$6:C153,C153)&amp;C153</f>
        <v>4Warzywa i owoce</v>
      </c>
      <c r="C153" t="str">
        <f>Tabela11[[#This Row],[PRODUKT]]</f>
        <v>Warzywa i owoce</v>
      </c>
      <c r="D153" s="41" t="s">
        <v>132</v>
      </c>
      <c r="E153" s="31" t="s">
        <v>13</v>
      </c>
      <c r="F153" s="64" t="s">
        <v>21</v>
      </c>
      <c r="G153" s="69"/>
      <c r="H153" s="77">
        <v>0</v>
      </c>
      <c r="I153" s="85"/>
    </row>
    <row r="154" spans="2:9" ht="19.95" customHeight="1" x14ac:dyDescent="0.3">
      <c r="B154" t="str">
        <f>COUNTIF($C$6:C154,C154)&amp;C154</f>
        <v>5Warzywa i owoce</v>
      </c>
      <c r="C154" t="str">
        <f>Tabela11[[#This Row],[PRODUKT]]</f>
        <v>Warzywa i owoce</v>
      </c>
      <c r="D154" s="41" t="s">
        <v>133</v>
      </c>
      <c r="E154" s="31" t="s">
        <v>13</v>
      </c>
      <c r="F154" s="64" t="s">
        <v>21</v>
      </c>
      <c r="G154" s="69"/>
      <c r="H154" s="77">
        <v>0</v>
      </c>
      <c r="I154" s="85"/>
    </row>
    <row r="155" spans="2:9" ht="19.95" customHeight="1" x14ac:dyDescent="0.3">
      <c r="B155" t="str">
        <f>COUNTIF($C$6:C155,C155)&amp;C155</f>
        <v>6Warzywa i owoce</v>
      </c>
      <c r="C155" t="str">
        <f>Tabela11[[#This Row],[PRODUKT]]</f>
        <v>Warzywa i owoce</v>
      </c>
      <c r="D155" s="41" t="s">
        <v>137</v>
      </c>
      <c r="E155" s="31" t="s">
        <v>13</v>
      </c>
      <c r="F155" s="64" t="s">
        <v>22</v>
      </c>
      <c r="G155" s="69"/>
      <c r="H155" s="77">
        <v>0</v>
      </c>
      <c r="I155" s="85"/>
    </row>
    <row r="156" spans="2:9" ht="19.95" customHeight="1" x14ac:dyDescent="0.3">
      <c r="B156" t="str">
        <f>COUNTIF($C$6:C156,C156)&amp;C156</f>
        <v>7Warzywa i owoce</v>
      </c>
      <c r="C156" t="str">
        <f>Tabela11[[#This Row],[PRODUKT]]</f>
        <v>Warzywa i owoce</v>
      </c>
      <c r="D156" s="41" t="s">
        <v>134</v>
      </c>
      <c r="E156" s="31" t="s">
        <v>13</v>
      </c>
      <c r="F156" s="64" t="s">
        <v>21</v>
      </c>
      <c r="G156" s="69"/>
      <c r="H156" s="77">
        <v>0</v>
      </c>
      <c r="I156" s="85"/>
    </row>
    <row r="157" spans="2:9" ht="19.95" customHeight="1" x14ac:dyDescent="0.3">
      <c r="B157" t="str">
        <f>COUNTIF($C$6:C157,C157)&amp;C157</f>
        <v>8Warzywa i owoce</v>
      </c>
      <c r="C157" t="str">
        <f>Tabela11[[#This Row],[PRODUKT]]</f>
        <v>Warzywa i owoce</v>
      </c>
      <c r="D157" s="41" t="s">
        <v>138</v>
      </c>
      <c r="E157" s="31" t="s">
        <v>13</v>
      </c>
      <c r="F157" s="64" t="s">
        <v>211</v>
      </c>
      <c r="G157" s="69"/>
      <c r="H157" s="77">
        <v>0</v>
      </c>
      <c r="I157" s="85"/>
    </row>
    <row r="158" spans="2:9" ht="19.95" customHeight="1" x14ac:dyDescent="0.3">
      <c r="B158" t="str">
        <f>COUNTIF($C$6:C158,C158)&amp;C158</f>
        <v>9Warzywa i owoce</v>
      </c>
      <c r="C158" t="str">
        <f>Tabela11[[#This Row],[PRODUKT]]</f>
        <v>Warzywa i owoce</v>
      </c>
      <c r="D158" s="66" t="s">
        <v>87</v>
      </c>
      <c r="E158" s="31" t="s">
        <v>13</v>
      </c>
      <c r="F158" s="64" t="s">
        <v>22</v>
      </c>
      <c r="G158" s="69"/>
      <c r="H158" s="77">
        <v>0</v>
      </c>
      <c r="I158" s="85"/>
    </row>
    <row r="159" spans="2:9" ht="19.95" customHeight="1" x14ac:dyDescent="0.3">
      <c r="B159" t="str">
        <f>COUNTIF($C$6:C159,C159)&amp;C159</f>
        <v>10Warzywa i owoce</v>
      </c>
      <c r="C159" t="str">
        <f>Tabela11[[#This Row],[PRODUKT]]</f>
        <v>Warzywa i owoce</v>
      </c>
      <c r="D159" s="44" t="s">
        <v>139</v>
      </c>
      <c r="E159" s="31" t="s">
        <v>13</v>
      </c>
      <c r="F159" s="64" t="s">
        <v>21</v>
      </c>
      <c r="G159" s="69"/>
      <c r="H159" s="77">
        <v>0</v>
      </c>
      <c r="I159" s="85"/>
    </row>
    <row r="160" spans="2:9" ht="19.95" customHeight="1" x14ac:dyDescent="0.3">
      <c r="B160" t="str">
        <f>COUNTIF($C$6:C160,C160)&amp;C160</f>
        <v>11Warzywa i owoce</v>
      </c>
      <c r="C160" t="str">
        <f>Tabela11[[#This Row],[PRODUKT]]</f>
        <v>Warzywa i owoce</v>
      </c>
      <c r="D160" s="44" t="s">
        <v>140</v>
      </c>
      <c r="E160" s="31" t="s">
        <v>13</v>
      </c>
      <c r="F160" s="64" t="s">
        <v>21</v>
      </c>
      <c r="G160" s="69"/>
      <c r="H160" s="77">
        <v>0</v>
      </c>
      <c r="I160" s="85"/>
    </row>
    <row r="161" spans="2:9" ht="19.95" customHeight="1" x14ac:dyDescent="0.3">
      <c r="B161" t="str">
        <f>COUNTIF($C$6:C161,C161)&amp;C161</f>
        <v>12Warzywa i owoce</v>
      </c>
      <c r="C161" t="str">
        <f>Tabela11[[#This Row],[PRODUKT]]</f>
        <v>Warzywa i owoce</v>
      </c>
      <c r="D161" s="44" t="s">
        <v>169</v>
      </c>
      <c r="E161" s="31" t="s">
        <v>13</v>
      </c>
      <c r="F161" s="64" t="s">
        <v>21</v>
      </c>
      <c r="G161" s="69"/>
      <c r="H161" s="77">
        <v>0</v>
      </c>
      <c r="I161" s="85"/>
    </row>
    <row r="162" spans="2:9" ht="19.95" customHeight="1" x14ac:dyDescent="0.3">
      <c r="B162" t="str">
        <f>COUNTIF($C$6:C162,C162)&amp;C162</f>
        <v>13Warzywa i owoce</v>
      </c>
      <c r="C162" t="str">
        <f>Tabela11[[#This Row],[PRODUKT]]</f>
        <v>Warzywa i owoce</v>
      </c>
      <c r="D162" s="44" t="s">
        <v>141</v>
      </c>
      <c r="E162" s="31" t="s">
        <v>13</v>
      </c>
      <c r="F162" s="64" t="s">
        <v>22</v>
      </c>
      <c r="G162" s="69"/>
      <c r="H162" s="77">
        <v>0</v>
      </c>
      <c r="I162" s="85"/>
    </row>
    <row r="163" spans="2:9" ht="19.95" customHeight="1" x14ac:dyDescent="0.3">
      <c r="B163" t="str">
        <f>COUNTIF($C$6:C163,C163)&amp;C163</f>
        <v>14Warzywa i owoce</v>
      </c>
      <c r="C163" t="str">
        <f>Tabela11[[#This Row],[PRODUKT]]</f>
        <v>Warzywa i owoce</v>
      </c>
      <c r="D163" s="44" t="s">
        <v>142</v>
      </c>
      <c r="E163" s="31" t="s">
        <v>13</v>
      </c>
      <c r="F163" s="64" t="s">
        <v>21</v>
      </c>
      <c r="G163" s="69"/>
      <c r="H163" s="77">
        <v>0</v>
      </c>
      <c r="I163" s="85"/>
    </row>
    <row r="164" spans="2:9" ht="19.95" customHeight="1" x14ac:dyDescent="0.3">
      <c r="B164" t="str">
        <f>COUNTIF($C$6:C164,C164)&amp;C164</f>
        <v>15Warzywa i owoce</v>
      </c>
      <c r="C164" t="str">
        <f>Tabela11[[#This Row],[PRODUKT]]</f>
        <v>Warzywa i owoce</v>
      </c>
      <c r="D164" s="44" t="s">
        <v>143</v>
      </c>
      <c r="E164" s="31" t="s">
        <v>13</v>
      </c>
      <c r="F164" s="64" t="s">
        <v>21</v>
      </c>
      <c r="G164" s="69"/>
      <c r="H164" s="77">
        <v>0</v>
      </c>
      <c r="I164" s="85"/>
    </row>
    <row r="165" spans="2:9" ht="19.95" customHeight="1" x14ac:dyDescent="0.3">
      <c r="B165" t="str">
        <f>COUNTIF($C$6:C165,C165)&amp;C165</f>
        <v>16Warzywa i owoce</v>
      </c>
      <c r="C165" t="str">
        <f>Tabela11[[#This Row],[PRODUKT]]</f>
        <v>Warzywa i owoce</v>
      </c>
      <c r="D165" s="44" t="s">
        <v>147</v>
      </c>
      <c r="E165" s="31" t="s">
        <v>13</v>
      </c>
      <c r="F165" s="64" t="s">
        <v>21</v>
      </c>
      <c r="G165" s="69"/>
      <c r="H165" s="77">
        <v>0</v>
      </c>
      <c r="I165" s="85"/>
    </row>
    <row r="166" spans="2:9" ht="19.95" customHeight="1" x14ac:dyDescent="0.3">
      <c r="B166" t="str">
        <f>COUNTIF($C$6:C166,C166)&amp;C166</f>
        <v>17Warzywa i owoce</v>
      </c>
      <c r="C166" t="str">
        <f>Tabela11[[#This Row],[PRODUKT]]</f>
        <v>Warzywa i owoce</v>
      </c>
      <c r="D166" s="44" t="s">
        <v>144</v>
      </c>
      <c r="E166" s="31" t="s">
        <v>13</v>
      </c>
      <c r="F166" s="64" t="s">
        <v>21</v>
      </c>
      <c r="G166" s="69"/>
      <c r="H166" s="77">
        <v>0</v>
      </c>
      <c r="I166" s="85"/>
    </row>
    <row r="167" spans="2:9" ht="19.95" customHeight="1" x14ac:dyDescent="0.3">
      <c r="B167" t="str">
        <f>COUNTIF($C$6:C167,C167)&amp;C167</f>
        <v>18Warzywa i owoce</v>
      </c>
      <c r="C167" t="str">
        <f>Tabela11[[#This Row],[PRODUKT]]</f>
        <v>Warzywa i owoce</v>
      </c>
      <c r="D167" s="44" t="s">
        <v>145</v>
      </c>
      <c r="E167" s="31" t="s">
        <v>13</v>
      </c>
      <c r="F167" s="64" t="s">
        <v>21</v>
      </c>
      <c r="G167" s="69"/>
      <c r="H167" s="77">
        <v>0</v>
      </c>
      <c r="I167" s="85"/>
    </row>
    <row r="168" spans="2:9" ht="19.95" customHeight="1" x14ac:dyDescent="0.3">
      <c r="B168" t="str">
        <f>COUNTIF($C$6:C168,C168)&amp;C168</f>
        <v>19Warzywa i owoce</v>
      </c>
      <c r="C168" t="str">
        <f>Tabela11[[#This Row],[PRODUKT]]</f>
        <v>Warzywa i owoce</v>
      </c>
      <c r="D168" s="44" t="s">
        <v>146</v>
      </c>
      <c r="E168" s="31" t="s">
        <v>13</v>
      </c>
      <c r="F168" s="64" t="s">
        <v>21</v>
      </c>
      <c r="G168" s="69"/>
      <c r="H168" s="77">
        <v>0</v>
      </c>
      <c r="I168" s="85"/>
    </row>
    <row r="169" spans="2:9" ht="19.95" customHeight="1" x14ac:dyDescent="0.3">
      <c r="B169" t="str">
        <f>COUNTIF($C$6:C169,C169)&amp;C169</f>
        <v>20Warzywa i owoce</v>
      </c>
      <c r="C169" t="str">
        <f>Tabela11[[#This Row],[PRODUKT]]</f>
        <v>Warzywa i owoce</v>
      </c>
      <c r="D169" s="44" t="s">
        <v>148</v>
      </c>
      <c r="E169" s="31" t="s">
        <v>13</v>
      </c>
      <c r="F169" s="64" t="s">
        <v>22</v>
      </c>
      <c r="G169" s="69"/>
      <c r="H169" s="77">
        <v>0</v>
      </c>
      <c r="I169" s="85"/>
    </row>
    <row r="170" spans="2:9" ht="19.95" customHeight="1" x14ac:dyDescent="0.3">
      <c r="B170" t="str">
        <f>COUNTIF($C$6:C170,C170)&amp;C170</f>
        <v>21Warzywa i owoce</v>
      </c>
      <c r="C170" t="str">
        <f>Tabela11[[#This Row],[PRODUKT]]</f>
        <v>Warzywa i owoce</v>
      </c>
      <c r="D170" s="44" t="s">
        <v>149</v>
      </c>
      <c r="E170" s="31" t="s">
        <v>13</v>
      </c>
      <c r="F170" s="64" t="s">
        <v>21</v>
      </c>
      <c r="G170" s="69"/>
      <c r="H170" s="77">
        <v>0</v>
      </c>
      <c r="I170" s="85"/>
    </row>
    <row r="171" spans="2:9" ht="19.95" customHeight="1" x14ac:dyDescent="0.3">
      <c r="B171" t="str">
        <f>COUNTIF($C$6:C171,C171)&amp;C171</f>
        <v>22Warzywa i owoce</v>
      </c>
      <c r="C171" t="str">
        <f>Tabela11[[#This Row],[PRODUKT]]</f>
        <v>Warzywa i owoce</v>
      </c>
      <c r="D171" s="44" t="s">
        <v>150</v>
      </c>
      <c r="E171" s="31" t="s">
        <v>13</v>
      </c>
      <c r="F171" s="64" t="s">
        <v>22</v>
      </c>
      <c r="G171" s="69"/>
      <c r="H171" s="77">
        <v>0</v>
      </c>
      <c r="I171" s="85"/>
    </row>
    <row r="172" spans="2:9" ht="19.95" customHeight="1" x14ac:dyDescent="0.3">
      <c r="B172" t="str">
        <f>COUNTIF($C$6:C172,C172)&amp;C172</f>
        <v>23Warzywa i owoce</v>
      </c>
      <c r="C172" t="str">
        <f>Tabela11[[#This Row],[PRODUKT]]</f>
        <v>Warzywa i owoce</v>
      </c>
      <c r="D172" s="44" t="s">
        <v>151</v>
      </c>
      <c r="E172" s="31" t="s">
        <v>13</v>
      </c>
      <c r="F172" s="64" t="s">
        <v>21</v>
      </c>
      <c r="G172" s="69"/>
      <c r="H172" s="77">
        <v>0</v>
      </c>
      <c r="I172" s="85"/>
    </row>
    <row r="173" spans="2:9" ht="19.95" customHeight="1" x14ac:dyDescent="0.3">
      <c r="B173" t="str">
        <f>COUNTIF($C$6:C173,C173)&amp;C173</f>
        <v>24Warzywa i owoce</v>
      </c>
      <c r="C173" t="str">
        <f>Tabela11[[#This Row],[PRODUKT]]</f>
        <v>Warzywa i owoce</v>
      </c>
      <c r="D173" s="44" t="s">
        <v>170</v>
      </c>
      <c r="E173" s="31" t="s">
        <v>13</v>
      </c>
      <c r="F173" s="64" t="s">
        <v>21</v>
      </c>
      <c r="G173" s="69"/>
      <c r="H173" s="77">
        <v>0</v>
      </c>
      <c r="I173" s="85"/>
    </row>
    <row r="174" spans="2:9" ht="19.95" customHeight="1" x14ac:dyDescent="0.3">
      <c r="B174" t="str">
        <f>COUNTIF($C$6:C174,C174)&amp;C174</f>
        <v>25Warzywa i owoce</v>
      </c>
      <c r="C174" t="str">
        <f>Tabela11[[#This Row],[PRODUKT]]</f>
        <v>Warzywa i owoce</v>
      </c>
      <c r="D174" s="41" t="s">
        <v>152</v>
      </c>
      <c r="E174" s="31" t="s">
        <v>13</v>
      </c>
      <c r="F174" s="64" t="s">
        <v>21</v>
      </c>
      <c r="G174" s="69"/>
      <c r="H174" s="77">
        <v>0</v>
      </c>
      <c r="I174" s="85"/>
    </row>
    <row r="175" spans="2:9" ht="19.95" customHeight="1" x14ac:dyDescent="0.3">
      <c r="B175" t="str">
        <f>COUNTIF($C$6:C175,C175)&amp;C175</f>
        <v>26Warzywa i owoce</v>
      </c>
      <c r="C175" t="str">
        <f>Tabela11[[#This Row],[PRODUKT]]</f>
        <v>Warzywa i owoce</v>
      </c>
      <c r="D175" s="41" t="s">
        <v>153</v>
      </c>
      <c r="E175" s="31" t="s">
        <v>13</v>
      </c>
      <c r="F175" s="64" t="s">
        <v>21</v>
      </c>
      <c r="G175" s="69"/>
      <c r="H175" s="77">
        <v>0</v>
      </c>
      <c r="I175" s="85"/>
    </row>
    <row r="176" spans="2:9" ht="19.95" customHeight="1" x14ac:dyDescent="0.3">
      <c r="B176" t="str">
        <f>COUNTIF($C$6:C176,C176)&amp;C176</f>
        <v>27Warzywa i owoce</v>
      </c>
      <c r="C176" t="str">
        <f>Tabela11[[#This Row],[PRODUKT]]</f>
        <v>Warzywa i owoce</v>
      </c>
      <c r="D176" s="41" t="s">
        <v>167</v>
      </c>
      <c r="E176" s="31" t="s">
        <v>13</v>
      </c>
      <c r="F176" s="64" t="s">
        <v>21</v>
      </c>
      <c r="G176" s="69"/>
      <c r="H176" s="77">
        <v>0</v>
      </c>
      <c r="I176" s="85"/>
    </row>
    <row r="177" spans="2:9" ht="19.95" customHeight="1" x14ac:dyDescent="0.3">
      <c r="B177" t="str">
        <f>COUNTIF($C$6:C177,C177)&amp;C177</f>
        <v>28Warzywa i owoce</v>
      </c>
      <c r="C177" t="str">
        <f>Tabela11[[#This Row],[PRODUKT]]</f>
        <v>Warzywa i owoce</v>
      </c>
      <c r="D177" s="41" t="s">
        <v>154</v>
      </c>
      <c r="E177" s="31" t="s">
        <v>13</v>
      </c>
      <c r="F177" s="64" t="s">
        <v>21</v>
      </c>
      <c r="G177" s="69"/>
      <c r="H177" s="77">
        <v>0</v>
      </c>
      <c r="I177" s="85"/>
    </row>
    <row r="178" spans="2:9" ht="19.95" customHeight="1" x14ac:dyDescent="0.3">
      <c r="B178" t="str">
        <f>COUNTIF($C$6:C178,C178)&amp;C178</f>
        <v>29Warzywa i owoce</v>
      </c>
      <c r="C178" t="str">
        <f>Tabela11[[#This Row],[PRODUKT]]</f>
        <v>Warzywa i owoce</v>
      </c>
      <c r="D178" s="41" t="s">
        <v>168</v>
      </c>
      <c r="E178" s="31" t="s">
        <v>13</v>
      </c>
      <c r="F178" s="64" t="s">
        <v>21</v>
      </c>
      <c r="G178" s="69"/>
      <c r="H178" s="77">
        <v>0</v>
      </c>
      <c r="I178" s="85"/>
    </row>
    <row r="179" spans="2:9" ht="19.95" customHeight="1" x14ac:dyDescent="0.3">
      <c r="B179" t="str">
        <f>COUNTIF($C$6:C179,C179)&amp;C179</f>
        <v>30Warzywa i owoce</v>
      </c>
      <c r="C179" t="str">
        <f>Tabela11[[#This Row],[PRODUKT]]</f>
        <v>Warzywa i owoce</v>
      </c>
      <c r="D179" s="41" t="s">
        <v>155</v>
      </c>
      <c r="E179" s="31" t="s">
        <v>13</v>
      </c>
      <c r="F179" s="64" t="s">
        <v>21</v>
      </c>
      <c r="G179" s="69"/>
      <c r="H179" s="77">
        <v>0</v>
      </c>
      <c r="I179" s="85"/>
    </row>
    <row r="180" spans="2:9" ht="19.95" customHeight="1" x14ac:dyDescent="0.3">
      <c r="B180" t="str">
        <f>COUNTIF($C$6:C180,C180)&amp;C180</f>
        <v>31Warzywa i owoce</v>
      </c>
      <c r="C180" t="str">
        <f>Tabela11[[#This Row],[PRODUKT]]</f>
        <v>Warzywa i owoce</v>
      </c>
      <c r="D180" s="41" t="s">
        <v>156</v>
      </c>
      <c r="E180" s="31" t="s">
        <v>13</v>
      </c>
      <c r="F180" s="64" t="s">
        <v>22</v>
      </c>
      <c r="G180" s="69"/>
      <c r="H180" s="77">
        <v>0</v>
      </c>
      <c r="I180" s="85"/>
    </row>
    <row r="181" spans="2:9" ht="19.95" customHeight="1" x14ac:dyDescent="0.3">
      <c r="B181" t="str">
        <f>COUNTIF($C$6:C181,C181)&amp;C181</f>
        <v>32Warzywa i owoce</v>
      </c>
      <c r="C181" t="str">
        <f>Tabela11[[#This Row],[PRODUKT]]</f>
        <v>Warzywa i owoce</v>
      </c>
      <c r="D181" s="41" t="s">
        <v>164</v>
      </c>
      <c r="E181" s="31" t="s">
        <v>13</v>
      </c>
      <c r="F181" s="64" t="s">
        <v>22</v>
      </c>
      <c r="G181" s="69"/>
      <c r="H181" s="77">
        <v>0</v>
      </c>
      <c r="I181" s="85"/>
    </row>
    <row r="182" spans="2:9" ht="19.95" customHeight="1" x14ac:dyDescent="0.3">
      <c r="B182" t="str">
        <f>COUNTIF($C$6:C182,C182)&amp;C182</f>
        <v>33Warzywa i owoce</v>
      </c>
      <c r="C182" t="str">
        <f>Tabela11[[#This Row],[PRODUKT]]</f>
        <v>Warzywa i owoce</v>
      </c>
      <c r="D182" s="41" t="s">
        <v>165</v>
      </c>
      <c r="E182" s="31" t="s">
        <v>13</v>
      </c>
      <c r="F182" s="64" t="s">
        <v>21</v>
      </c>
      <c r="G182" s="69"/>
      <c r="H182" s="77">
        <v>0</v>
      </c>
      <c r="I182" s="85"/>
    </row>
    <row r="183" spans="2:9" ht="19.95" customHeight="1" x14ac:dyDescent="0.3">
      <c r="B183" t="str">
        <f>COUNTIF($C$6:C183,C183)&amp;C183</f>
        <v>34Warzywa i owoce</v>
      </c>
      <c r="C183" t="str">
        <f>Tabela11[[#This Row],[PRODUKT]]</f>
        <v>Warzywa i owoce</v>
      </c>
      <c r="D183" s="41" t="s">
        <v>157</v>
      </c>
      <c r="E183" s="31" t="s">
        <v>13</v>
      </c>
      <c r="F183" s="64" t="s">
        <v>22</v>
      </c>
      <c r="G183" s="69"/>
      <c r="H183" s="77">
        <v>0</v>
      </c>
      <c r="I183" s="85"/>
    </row>
    <row r="184" spans="2:9" ht="19.95" customHeight="1" x14ac:dyDescent="0.3">
      <c r="B184" t="str">
        <f>COUNTIF($C$6:C184,C184)&amp;C184</f>
        <v>35Warzywa i owoce</v>
      </c>
      <c r="C184" t="str">
        <f>Tabela11[[#This Row],[PRODUKT]]</f>
        <v>Warzywa i owoce</v>
      </c>
      <c r="D184" s="41" t="s">
        <v>158</v>
      </c>
      <c r="E184" s="31" t="s">
        <v>13</v>
      </c>
      <c r="F184" s="64" t="s">
        <v>22</v>
      </c>
      <c r="G184" s="69"/>
      <c r="H184" s="77">
        <v>0</v>
      </c>
      <c r="I184" s="85"/>
    </row>
    <row r="185" spans="2:9" ht="19.95" customHeight="1" x14ac:dyDescent="0.3">
      <c r="B185" t="str">
        <f>COUNTIF($C$6:C185,C185)&amp;C185</f>
        <v>36Warzywa i owoce</v>
      </c>
      <c r="C185" t="str">
        <f>Tabela11[[#This Row],[PRODUKT]]</f>
        <v>Warzywa i owoce</v>
      </c>
      <c r="D185" s="41" t="s">
        <v>159</v>
      </c>
      <c r="E185" s="31" t="s">
        <v>13</v>
      </c>
      <c r="F185" s="64" t="s">
        <v>21</v>
      </c>
      <c r="G185" s="69"/>
      <c r="H185" s="77">
        <v>0</v>
      </c>
      <c r="I185" s="85"/>
    </row>
    <row r="186" spans="2:9" ht="19.95" customHeight="1" x14ac:dyDescent="0.3">
      <c r="B186" t="str">
        <f>COUNTIF($C$6:C186,C186)&amp;C186</f>
        <v>37Warzywa i owoce</v>
      </c>
      <c r="C186" t="str">
        <f>Tabela11[[#This Row],[PRODUKT]]</f>
        <v>Warzywa i owoce</v>
      </c>
      <c r="D186" s="41" t="s">
        <v>160</v>
      </c>
      <c r="E186" s="31" t="s">
        <v>13</v>
      </c>
      <c r="F186" s="64" t="s">
        <v>22</v>
      </c>
      <c r="G186" s="69"/>
      <c r="H186" s="77">
        <v>0</v>
      </c>
      <c r="I186" s="85"/>
    </row>
    <row r="187" spans="2:9" ht="19.95" customHeight="1" x14ac:dyDescent="0.3">
      <c r="B187" t="str">
        <f>COUNTIF($C$6:C187,C187)&amp;C187</f>
        <v>38Warzywa i owoce</v>
      </c>
      <c r="C187" t="str">
        <f>Tabela11[[#This Row],[PRODUKT]]</f>
        <v>Warzywa i owoce</v>
      </c>
      <c r="D187" s="41" t="s">
        <v>161</v>
      </c>
      <c r="E187" s="31" t="s">
        <v>13</v>
      </c>
      <c r="F187" s="64" t="s">
        <v>21</v>
      </c>
      <c r="G187" s="69"/>
      <c r="H187" s="77">
        <v>0</v>
      </c>
      <c r="I187" s="85"/>
    </row>
    <row r="188" spans="2:9" ht="19.95" customHeight="1" x14ac:dyDescent="0.3">
      <c r="B188" t="str">
        <f>COUNTIF($C$6:C188,C188)&amp;C188</f>
        <v>39Warzywa i owoce</v>
      </c>
      <c r="C188" t="str">
        <f>Tabela11[[#This Row],[PRODUKT]]</f>
        <v>Warzywa i owoce</v>
      </c>
      <c r="D188" s="41" t="s">
        <v>162</v>
      </c>
      <c r="E188" s="31" t="s">
        <v>13</v>
      </c>
      <c r="F188" s="64" t="s">
        <v>22</v>
      </c>
      <c r="G188" s="69"/>
      <c r="H188" s="77">
        <v>0</v>
      </c>
      <c r="I188" s="85"/>
    </row>
    <row r="189" spans="2:9" ht="19.95" customHeight="1" x14ac:dyDescent="0.3">
      <c r="B189" t="str">
        <f>COUNTIF($C$6:C189,C189)&amp;C189</f>
        <v>40Warzywa i owoce</v>
      </c>
      <c r="C189" t="str">
        <f>Tabela11[[#This Row],[PRODUKT]]</f>
        <v>Warzywa i owoce</v>
      </c>
      <c r="D189" s="41" t="s">
        <v>163</v>
      </c>
      <c r="E189" s="31" t="s">
        <v>13</v>
      </c>
      <c r="F189" s="64" t="s">
        <v>22</v>
      </c>
      <c r="G189" s="69"/>
      <c r="H189" s="77">
        <v>0</v>
      </c>
      <c r="I189" s="85"/>
    </row>
    <row r="190" spans="2:9" ht="19.95" customHeight="1" x14ac:dyDescent="0.3">
      <c r="B190" t="str">
        <f>COUNTIF($C$6:C190,C190)&amp;C190</f>
        <v>41Warzywa i owoce</v>
      </c>
      <c r="C190" t="str">
        <f>Tabela11[[#This Row],[PRODUKT]]</f>
        <v>Warzywa i owoce</v>
      </c>
      <c r="D190" s="41" t="s">
        <v>166</v>
      </c>
      <c r="E190" s="31" t="s">
        <v>13</v>
      </c>
      <c r="F190" s="64" t="s">
        <v>21</v>
      </c>
      <c r="G190" s="71"/>
      <c r="H190" s="86">
        <v>0</v>
      </c>
      <c r="I190" s="85"/>
    </row>
    <row r="191" spans="2:9" ht="19.95" customHeight="1" x14ac:dyDescent="0.3">
      <c r="B191" t="str">
        <f>COUNTIF($C$6:C191,C191)&amp;C191</f>
        <v>10Nabiał</v>
      </c>
      <c r="C191" t="str">
        <f>Tabela11[[#This Row],[PRODUKT]]</f>
        <v>Nabiał</v>
      </c>
      <c r="D191" s="41" t="s">
        <v>206</v>
      </c>
      <c r="E191" s="31" t="s">
        <v>11</v>
      </c>
      <c r="F191" s="81" t="s">
        <v>22</v>
      </c>
      <c r="G191" s="69"/>
      <c r="H191" s="87">
        <v>0</v>
      </c>
      <c r="I191" s="85"/>
    </row>
    <row r="192" spans="2:9" ht="19.95" customHeight="1" x14ac:dyDescent="0.3">
      <c r="B192" t="str">
        <f>COUNTIF($C$6:C192,C192)&amp;C192</f>
        <v>11Nabiał</v>
      </c>
      <c r="C192" t="str">
        <f>Tabela11[[#This Row],[PRODUKT]]</f>
        <v>Nabiał</v>
      </c>
      <c r="D192" s="41" t="s">
        <v>207</v>
      </c>
      <c r="E192" s="31" t="s">
        <v>11</v>
      </c>
      <c r="F192" s="81" t="s">
        <v>22</v>
      </c>
      <c r="G192" s="69"/>
      <c r="H192" s="87">
        <v>0</v>
      </c>
      <c r="I192" s="85"/>
    </row>
    <row r="193" spans="2:9" ht="19.95" customHeight="1" x14ac:dyDescent="0.3">
      <c r="B193" t="str">
        <f>COUNTIF($C$6:C193,C193)&amp;C193</f>
        <v>12Nabiał</v>
      </c>
      <c r="C193" t="str">
        <f>Tabela11[[#This Row],[PRODUKT]]</f>
        <v>Nabiał</v>
      </c>
      <c r="D193" s="41" t="s">
        <v>208</v>
      </c>
      <c r="E193" s="31" t="s">
        <v>11</v>
      </c>
      <c r="F193" s="81" t="s">
        <v>22</v>
      </c>
      <c r="G193" s="69"/>
      <c r="H193" s="87">
        <v>0</v>
      </c>
      <c r="I193" s="85"/>
    </row>
    <row r="194" spans="2:9" ht="19.95" customHeight="1" x14ac:dyDescent="0.3">
      <c r="B194" t="str">
        <f>COUNTIF($C$6:C194,C194)&amp;C194</f>
        <v>13Nabiał</v>
      </c>
      <c r="C194" t="str">
        <f>Tabela11[[#This Row],[PRODUKT]]</f>
        <v>Nabiał</v>
      </c>
      <c r="D194" s="41" t="s">
        <v>209</v>
      </c>
      <c r="E194" s="31" t="s">
        <v>11</v>
      </c>
      <c r="F194" s="81" t="s">
        <v>22</v>
      </c>
      <c r="G194" s="69"/>
      <c r="H194" s="87">
        <v>0</v>
      </c>
      <c r="I194" s="85"/>
    </row>
    <row r="195" spans="2:9" ht="19.95" customHeight="1" x14ac:dyDescent="0.3">
      <c r="B195" t="str">
        <f>COUNTIF($C$6:C195,C195)&amp;C195</f>
        <v>17Mięsa i wędliny</v>
      </c>
      <c r="C195" t="str">
        <f>Tabela11[[#This Row],[PRODUKT]]</f>
        <v>Mięsa i wędliny</v>
      </c>
      <c r="D195" s="41" t="s">
        <v>212</v>
      </c>
      <c r="E195" s="31" t="s">
        <v>12</v>
      </c>
      <c r="F195" s="81" t="s">
        <v>21</v>
      </c>
      <c r="G195" s="69"/>
      <c r="H195" s="87">
        <v>0</v>
      </c>
      <c r="I195" s="85"/>
    </row>
    <row r="196" spans="2:9" ht="19.95" customHeight="1" x14ac:dyDescent="0.3">
      <c r="B196" t="str">
        <f>COUNTIF($C$6:C196,C196)&amp;C196</f>
        <v>18Mięsa i wędliny</v>
      </c>
      <c r="C196" t="str">
        <f>Tabela11[[#This Row],[PRODUKT]]</f>
        <v>Mięsa i wędliny</v>
      </c>
      <c r="D196" s="41" t="s">
        <v>213</v>
      </c>
      <c r="E196" s="31" t="s">
        <v>12</v>
      </c>
      <c r="F196" s="81" t="s">
        <v>21</v>
      </c>
      <c r="G196" s="69"/>
      <c r="H196" s="87">
        <v>0</v>
      </c>
      <c r="I196" s="85"/>
    </row>
    <row r="197" spans="2:9" ht="19.95" customHeight="1" x14ac:dyDescent="0.3">
      <c r="B197" t="str">
        <f>COUNTIF($C$6:C197,C197)&amp;C197</f>
        <v>19Mięsa i wędliny</v>
      </c>
      <c r="C197" t="str">
        <f>Tabela11[[#This Row],[PRODUKT]]</f>
        <v>Mięsa i wędliny</v>
      </c>
      <c r="D197" s="41" t="s">
        <v>218</v>
      </c>
      <c r="E197" s="31" t="s">
        <v>12</v>
      </c>
      <c r="F197" s="64" t="s">
        <v>21</v>
      </c>
      <c r="G197" s="67"/>
      <c r="H197" s="88">
        <v>0</v>
      </c>
      <c r="I197" s="85"/>
    </row>
    <row r="198" spans="2:9" ht="19.95" customHeight="1" x14ac:dyDescent="0.3">
      <c r="B198" t="e">
        <f>COUNTIF($C$6:C198,C198)&amp;C198</f>
        <v>#VALUE!</v>
      </c>
      <c r="C198" t="e">
        <f>Tabela11[[#This Row],[PRODUKT]]</f>
        <v>#VALUE!</v>
      </c>
    </row>
    <row r="199" spans="2:9" ht="19.95" customHeight="1" x14ac:dyDescent="0.3">
      <c r="B199" t="e">
        <f>COUNTIF($C$6:C199,C199)&amp;C199</f>
        <v>#VALUE!</v>
      </c>
      <c r="C199" t="e">
        <f>Tabela11[[#This Row],[PRODUKT]]</f>
        <v>#VALUE!</v>
      </c>
    </row>
    <row r="200" spans="2:9" ht="19.95" customHeight="1" x14ac:dyDescent="0.3">
      <c r="B200" t="e">
        <f>COUNTIF($C$6:C200,C200)&amp;C200</f>
        <v>#VALUE!</v>
      </c>
      <c r="C200" t="e">
        <f>Tabela11[[#This Row],[PRODUKT]]</f>
        <v>#VALUE!</v>
      </c>
    </row>
    <row r="201" spans="2:9" ht="19.95" customHeight="1" x14ac:dyDescent="0.3">
      <c r="B201" t="e">
        <f>COUNTIF($C$6:C201,C201)&amp;C201</f>
        <v>#VALUE!</v>
      </c>
      <c r="C201" t="e">
        <f>Tabela11[[#This Row],[PRODUKT]]</f>
        <v>#VALUE!</v>
      </c>
    </row>
    <row r="202" spans="2:9" ht="19.95" customHeight="1" x14ac:dyDescent="0.3">
      <c r="B202" t="e">
        <f>COUNTIF($C$6:C202,C202)&amp;C202</f>
        <v>#VALUE!</v>
      </c>
      <c r="C202" t="e">
        <f>Tabela11[[#This Row],[PRODUKT]]</f>
        <v>#VALUE!</v>
      </c>
    </row>
    <row r="203" spans="2:9" ht="19.95" customHeight="1" x14ac:dyDescent="0.3">
      <c r="B203" t="e">
        <f>COUNTIF($C$6:C203,C203)&amp;C203</f>
        <v>#VALUE!</v>
      </c>
      <c r="C203" t="e">
        <f>Tabela11[[#This Row],[PRODUKT]]</f>
        <v>#VALUE!</v>
      </c>
    </row>
    <row r="204" spans="2:9" ht="19.95" customHeight="1" x14ac:dyDescent="0.3">
      <c r="B204" t="e">
        <f>COUNTIF($C$6:C204,C204)&amp;C204</f>
        <v>#VALUE!</v>
      </c>
      <c r="C204" t="e">
        <f>Tabela11[[#This Row],[PRODUKT]]</f>
        <v>#VALUE!</v>
      </c>
    </row>
    <row r="205" spans="2:9" ht="19.95" customHeight="1" x14ac:dyDescent="0.3">
      <c r="B205" t="e">
        <f>COUNTIF($C$6:C205,C205)&amp;C205</f>
        <v>#VALUE!</v>
      </c>
      <c r="C205" t="e">
        <f>Tabela11[[#This Row],[PRODUKT]]</f>
        <v>#VALUE!</v>
      </c>
    </row>
    <row r="206" spans="2:9" ht="19.95" customHeight="1" x14ac:dyDescent="0.3">
      <c r="B206" t="e">
        <f>COUNTIF($C$6:C206,C206)&amp;C206</f>
        <v>#VALUE!</v>
      </c>
      <c r="C206" t="e">
        <f>Tabela11[[#This Row],[PRODUKT]]</f>
        <v>#VALUE!</v>
      </c>
    </row>
    <row r="207" spans="2:9" ht="19.95" customHeight="1" x14ac:dyDescent="0.3">
      <c r="B207" t="e">
        <f>COUNTIF($C$6:C207,C207)&amp;C207</f>
        <v>#VALUE!</v>
      </c>
      <c r="C207" t="e">
        <f>Tabela11[[#This Row],[PRODUKT]]</f>
        <v>#VALUE!</v>
      </c>
    </row>
    <row r="208" spans="2:9" ht="19.95" customHeight="1" x14ac:dyDescent="0.3">
      <c r="B208" t="e">
        <f>COUNTIF($C$6:C208,C208)&amp;C208</f>
        <v>#VALUE!</v>
      </c>
      <c r="C208" t="e">
        <f>Tabela11[[#This Row],[PRODUKT]]</f>
        <v>#VALUE!</v>
      </c>
    </row>
    <row r="209" spans="2:3" ht="19.95" customHeight="1" x14ac:dyDescent="0.3">
      <c r="B209" t="e">
        <f>COUNTIF($C$6:C209,C209)&amp;C209</f>
        <v>#VALUE!</v>
      </c>
      <c r="C209" t="e">
        <f>Tabela11[[#This Row],[PRODUKT]]</f>
        <v>#VALUE!</v>
      </c>
    </row>
    <row r="210" spans="2:3" ht="19.95" customHeight="1" x14ac:dyDescent="0.3">
      <c r="B210" t="e">
        <f>COUNTIF($C$6:C210,C210)&amp;C210</f>
        <v>#VALUE!</v>
      </c>
      <c r="C210" t="e">
        <f>Tabela11[[#This Row],[PRODUKT]]</f>
        <v>#VALUE!</v>
      </c>
    </row>
    <row r="211" spans="2:3" ht="19.95" customHeight="1" x14ac:dyDescent="0.3">
      <c r="B211" t="e">
        <f>COUNTIF($C$6:C211,C211)&amp;C211</f>
        <v>#VALUE!</v>
      </c>
      <c r="C211" t="e">
        <f>Tabela11[[#This Row],[PRODUKT]]</f>
        <v>#VALUE!</v>
      </c>
    </row>
    <row r="212" spans="2:3" ht="19.95" customHeight="1" x14ac:dyDescent="0.3">
      <c r="B212" t="e">
        <f>COUNTIF($C$6:C212,C212)&amp;C212</f>
        <v>#VALUE!</v>
      </c>
      <c r="C212" t="e">
        <f>Tabela11[[#This Row],[PRODUKT]]</f>
        <v>#VALUE!</v>
      </c>
    </row>
    <row r="213" spans="2:3" ht="19.95" customHeight="1" x14ac:dyDescent="0.3">
      <c r="B213" t="e">
        <f>COUNTIF($C$6:C213,C213)&amp;C213</f>
        <v>#VALUE!</v>
      </c>
      <c r="C213" t="e">
        <f>Tabela11[[#This Row],[PRODUKT]]</f>
        <v>#VALUE!</v>
      </c>
    </row>
    <row r="214" spans="2:3" ht="19.95" customHeight="1" x14ac:dyDescent="0.3">
      <c r="B214" t="e">
        <f>COUNTIF($C$6:C214,C214)&amp;C214</f>
        <v>#VALUE!</v>
      </c>
      <c r="C214" t="e">
        <f>Tabela11[[#This Row],[PRODUKT]]</f>
        <v>#VALUE!</v>
      </c>
    </row>
    <row r="215" spans="2:3" ht="19.95" customHeight="1" x14ac:dyDescent="0.3">
      <c r="B215" t="e">
        <f>COUNTIF($C$6:C215,C215)&amp;C215</f>
        <v>#VALUE!</v>
      </c>
      <c r="C215" t="e">
        <f>Tabela11[[#This Row],[PRODUKT]]</f>
        <v>#VALUE!</v>
      </c>
    </row>
    <row r="216" spans="2:3" ht="19.95" customHeight="1" x14ac:dyDescent="0.3">
      <c r="B216" t="e">
        <f>COUNTIF($C$6:C216,C216)&amp;C216</f>
        <v>#VALUE!</v>
      </c>
      <c r="C216" t="e">
        <f>Tabela11[[#This Row],[PRODUKT]]</f>
        <v>#VALUE!</v>
      </c>
    </row>
    <row r="217" spans="2:3" ht="19.95" customHeight="1" x14ac:dyDescent="0.3">
      <c r="B217" t="e">
        <f>COUNTIF($C$6:C217,C217)&amp;C217</f>
        <v>#VALUE!</v>
      </c>
      <c r="C217" t="e">
        <f>Tabela11[[#This Row],[PRODUKT]]</f>
        <v>#VALUE!</v>
      </c>
    </row>
    <row r="218" spans="2:3" ht="19.95" customHeight="1" x14ac:dyDescent="0.3">
      <c r="B218" t="e">
        <f>COUNTIF($C$6:C218,C218)&amp;C218</f>
        <v>#VALUE!</v>
      </c>
      <c r="C218" t="e">
        <f>Tabela11[[#This Row],[PRODUKT]]</f>
        <v>#VALUE!</v>
      </c>
    </row>
    <row r="219" spans="2:3" ht="19.95" customHeight="1" x14ac:dyDescent="0.3">
      <c r="B219" t="e">
        <f>COUNTIF($C$6:C219,C219)&amp;C219</f>
        <v>#VALUE!</v>
      </c>
      <c r="C219" t="e">
        <f>Tabela11[[#This Row],[PRODUKT]]</f>
        <v>#VALUE!</v>
      </c>
    </row>
    <row r="220" spans="2:3" ht="19.95" customHeight="1" x14ac:dyDescent="0.3">
      <c r="B220" t="e">
        <f>COUNTIF($C$6:C220,C220)&amp;C220</f>
        <v>#VALUE!</v>
      </c>
      <c r="C220" t="e">
        <f>Tabela11[[#This Row],[PRODUKT]]</f>
        <v>#VALUE!</v>
      </c>
    </row>
    <row r="221" spans="2:3" ht="19.95" customHeight="1" x14ac:dyDescent="0.3">
      <c r="B221" t="e">
        <f>COUNTIF($C$6:C221,C221)&amp;C221</f>
        <v>#VALUE!</v>
      </c>
      <c r="C221" t="e">
        <f>Tabela11[[#This Row],[PRODUKT]]</f>
        <v>#VALUE!</v>
      </c>
    </row>
    <row r="222" spans="2:3" ht="19.95" customHeight="1" x14ac:dyDescent="0.3">
      <c r="B222" t="e">
        <f>COUNTIF($C$6:C222,C222)&amp;C222</f>
        <v>#VALUE!</v>
      </c>
      <c r="C222" t="e">
        <f>Tabela11[[#This Row],[PRODUKT]]</f>
        <v>#VALUE!</v>
      </c>
    </row>
    <row r="223" spans="2:3" ht="19.95" customHeight="1" x14ac:dyDescent="0.3">
      <c r="B223" t="e">
        <f>COUNTIF($C$6:C223,C223)&amp;C223</f>
        <v>#VALUE!</v>
      </c>
      <c r="C223" t="e">
        <f>Tabela11[[#This Row],[PRODUKT]]</f>
        <v>#VALUE!</v>
      </c>
    </row>
    <row r="224" spans="2:3" ht="19.95" customHeight="1" x14ac:dyDescent="0.3">
      <c r="B224" t="e">
        <f>COUNTIF($C$6:C224,C224)&amp;C224</f>
        <v>#VALUE!</v>
      </c>
      <c r="C224" t="e">
        <f>Tabela11[[#This Row],[PRODUKT]]</f>
        <v>#VALUE!</v>
      </c>
    </row>
    <row r="225" spans="2:3" ht="19.95" customHeight="1" x14ac:dyDescent="0.3">
      <c r="B225" t="e">
        <f>COUNTIF($C$6:C225,C225)&amp;C225</f>
        <v>#VALUE!</v>
      </c>
      <c r="C225" t="e">
        <f>Tabela11[[#This Row],[PRODUKT]]</f>
        <v>#VALUE!</v>
      </c>
    </row>
    <row r="226" spans="2:3" ht="19.95" customHeight="1" x14ac:dyDescent="0.3">
      <c r="B226" t="e">
        <f>COUNTIF($C$6:C226,C226)&amp;C226</f>
        <v>#VALUE!</v>
      </c>
      <c r="C226" t="e">
        <f>Tabela11[[#This Row],[PRODUKT]]</f>
        <v>#VALUE!</v>
      </c>
    </row>
    <row r="227" spans="2:3" ht="19.95" customHeight="1" x14ac:dyDescent="0.3">
      <c r="B227" t="e">
        <f>COUNTIF($C$6:C227,C227)&amp;C227</f>
        <v>#VALUE!</v>
      </c>
      <c r="C227" t="e">
        <f>Tabela11[[#This Row],[PRODUKT]]</f>
        <v>#VALUE!</v>
      </c>
    </row>
    <row r="228" spans="2:3" ht="19.95" customHeight="1" x14ac:dyDescent="0.3">
      <c r="B228" t="e">
        <f>COUNTIF($C$6:C228,C228)&amp;C228</f>
        <v>#VALUE!</v>
      </c>
      <c r="C228" t="e">
        <f>Tabela11[[#This Row],[PRODUKT]]</f>
        <v>#VALUE!</v>
      </c>
    </row>
    <row r="229" spans="2:3" ht="19.95" customHeight="1" x14ac:dyDescent="0.3">
      <c r="B229" t="e">
        <f>COUNTIF($C$6:C229,C229)&amp;C229</f>
        <v>#VALUE!</v>
      </c>
      <c r="C229" t="e">
        <f>Tabela11[[#This Row],[PRODUKT]]</f>
        <v>#VALUE!</v>
      </c>
    </row>
    <row r="230" spans="2:3" ht="19.95" customHeight="1" x14ac:dyDescent="0.3">
      <c r="B230" t="e">
        <f>COUNTIF($C$6:C230,C230)&amp;C230</f>
        <v>#VALUE!</v>
      </c>
      <c r="C230" t="e">
        <f>Tabela11[[#This Row],[PRODUKT]]</f>
        <v>#VALUE!</v>
      </c>
    </row>
    <row r="231" spans="2:3" ht="19.95" customHeight="1" x14ac:dyDescent="0.3">
      <c r="B231" t="e">
        <f>COUNTIF($C$6:C231,C231)&amp;C231</f>
        <v>#VALUE!</v>
      </c>
      <c r="C231" t="e">
        <f>Tabela11[[#This Row],[PRODUKT]]</f>
        <v>#VALUE!</v>
      </c>
    </row>
    <row r="232" spans="2:3" ht="19.95" customHeight="1" x14ac:dyDescent="0.3">
      <c r="B232" t="e">
        <f>COUNTIF($C$6:C232,C232)&amp;C232</f>
        <v>#VALUE!</v>
      </c>
      <c r="C232" t="e">
        <f>Tabela11[[#This Row],[PRODUKT]]</f>
        <v>#VALUE!</v>
      </c>
    </row>
    <row r="233" spans="2:3" ht="19.95" customHeight="1" x14ac:dyDescent="0.3">
      <c r="B233" t="e">
        <f>COUNTIF($C$6:C233,C233)&amp;C233</f>
        <v>#VALUE!</v>
      </c>
      <c r="C233" t="e">
        <f>Tabela11[[#This Row],[PRODUKT]]</f>
        <v>#VALUE!</v>
      </c>
    </row>
    <row r="234" spans="2:3" ht="19.95" customHeight="1" x14ac:dyDescent="0.3">
      <c r="B234" t="e">
        <f>COUNTIF($C$6:C234,C234)&amp;C234</f>
        <v>#VALUE!</v>
      </c>
      <c r="C234" t="e">
        <f>Tabela11[[#This Row],[PRODUKT]]</f>
        <v>#VALUE!</v>
      </c>
    </row>
    <row r="235" spans="2:3" ht="19.95" customHeight="1" x14ac:dyDescent="0.3">
      <c r="B235" t="e">
        <f>COUNTIF($C$6:C235,C235)&amp;C235</f>
        <v>#VALUE!</v>
      </c>
      <c r="C235" t="e">
        <f>Tabela11[[#This Row],[PRODUKT]]</f>
        <v>#VALUE!</v>
      </c>
    </row>
    <row r="236" spans="2:3" ht="19.95" customHeight="1" x14ac:dyDescent="0.3">
      <c r="B236" t="e">
        <f>COUNTIF($C$6:C236,C236)&amp;C236</f>
        <v>#VALUE!</v>
      </c>
      <c r="C236" t="e">
        <f>Tabela11[[#This Row],[PRODUKT]]</f>
        <v>#VALUE!</v>
      </c>
    </row>
    <row r="237" spans="2:3" ht="19.95" customHeight="1" x14ac:dyDescent="0.3">
      <c r="B237" t="e">
        <f>COUNTIF($C$6:C237,C237)&amp;C237</f>
        <v>#VALUE!</v>
      </c>
      <c r="C237" t="e">
        <f>Tabela11[[#This Row],[PRODUKT]]</f>
        <v>#VALUE!</v>
      </c>
    </row>
    <row r="238" spans="2:3" ht="19.95" customHeight="1" x14ac:dyDescent="0.3">
      <c r="B238" t="e">
        <f>COUNTIF($C$6:C238,C238)&amp;C238</f>
        <v>#VALUE!</v>
      </c>
      <c r="C238" t="e">
        <f>Tabela11[[#This Row],[PRODUKT]]</f>
        <v>#VALUE!</v>
      </c>
    </row>
    <row r="239" spans="2:3" ht="19.95" customHeight="1" x14ac:dyDescent="0.3">
      <c r="B239" t="e">
        <f>COUNTIF($C$6:C239,C239)&amp;C239</f>
        <v>#VALUE!</v>
      </c>
      <c r="C239" t="e">
        <f>Tabela11[[#This Row],[PRODUKT]]</f>
        <v>#VALUE!</v>
      </c>
    </row>
    <row r="240" spans="2:3" ht="19.95" customHeight="1" x14ac:dyDescent="0.3">
      <c r="B240" t="e">
        <f>COUNTIF($C$6:C240,C240)&amp;C240</f>
        <v>#VALUE!</v>
      </c>
      <c r="C240" t="e">
        <f>Tabela11[[#This Row],[PRODUKT]]</f>
        <v>#VALUE!</v>
      </c>
    </row>
    <row r="241" spans="2:3" ht="19.95" customHeight="1" x14ac:dyDescent="0.3">
      <c r="B241" t="e">
        <f>COUNTIF($C$6:C241,C241)&amp;C241</f>
        <v>#VALUE!</v>
      </c>
      <c r="C241" t="e">
        <f>Tabela11[[#This Row],[PRODUKT]]</f>
        <v>#VALUE!</v>
      </c>
    </row>
    <row r="242" spans="2:3" ht="19.95" customHeight="1" x14ac:dyDescent="0.3">
      <c r="B242" t="e">
        <f>COUNTIF($C$6:C242,C242)&amp;C242</f>
        <v>#VALUE!</v>
      </c>
      <c r="C242" t="e">
        <f>Tabela11[[#This Row],[PRODUKT]]</f>
        <v>#VALUE!</v>
      </c>
    </row>
    <row r="243" spans="2:3" ht="19.95" customHeight="1" x14ac:dyDescent="0.3">
      <c r="B243" t="e">
        <f>COUNTIF($C$6:C243,C243)&amp;C243</f>
        <v>#VALUE!</v>
      </c>
      <c r="C243" t="e">
        <f>Tabela11[[#This Row],[PRODUKT]]</f>
        <v>#VALUE!</v>
      </c>
    </row>
    <row r="244" spans="2:3" ht="19.95" customHeight="1" x14ac:dyDescent="0.3">
      <c r="B244" t="e">
        <f>COUNTIF($C$6:C244,C244)&amp;C244</f>
        <v>#VALUE!</v>
      </c>
      <c r="C244" t="e">
        <f>Tabela11[[#This Row],[PRODUKT]]</f>
        <v>#VALUE!</v>
      </c>
    </row>
    <row r="245" spans="2:3" ht="19.95" customHeight="1" x14ac:dyDescent="0.3">
      <c r="B245" t="e">
        <f>COUNTIF($C$6:C245,C245)&amp;C245</f>
        <v>#VALUE!</v>
      </c>
      <c r="C245" t="e">
        <f>Tabela11[[#This Row],[PRODUKT]]</f>
        <v>#VALUE!</v>
      </c>
    </row>
    <row r="246" spans="2:3" ht="19.95" customHeight="1" x14ac:dyDescent="0.3">
      <c r="B246" t="e">
        <f>COUNTIF($C$6:C246,C246)&amp;C246</f>
        <v>#VALUE!</v>
      </c>
      <c r="C246" t="e">
        <f>Tabela11[[#This Row],[PRODUKT]]</f>
        <v>#VALUE!</v>
      </c>
    </row>
    <row r="247" spans="2:3" ht="19.95" customHeight="1" x14ac:dyDescent="0.3">
      <c r="B247" t="e">
        <f>COUNTIF($C$6:C247,C247)&amp;C247</f>
        <v>#VALUE!</v>
      </c>
      <c r="C247" t="e">
        <f>Tabela11[[#This Row],[PRODUKT]]</f>
        <v>#VALUE!</v>
      </c>
    </row>
    <row r="248" spans="2:3" ht="19.95" customHeight="1" x14ac:dyDescent="0.3">
      <c r="B248" t="e">
        <f>COUNTIF($C$6:C248,C248)&amp;C248</f>
        <v>#VALUE!</v>
      </c>
      <c r="C248" t="e">
        <f>Tabela11[[#This Row],[PRODUKT]]</f>
        <v>#VALUE!</v>
      </c>
    </row>
    <row r="249" spans="2:3" ht="19.95" customHeight="1" x14ac:dyDescent="0.3">
      <c r="B249" t="e">
        <f>COUNTIF($C$6:C249,C249)&amp;C249</f>
        <v>#VALUE!</v>
      </c>
      <c r="C249" t="e">
        <f>Tabela11[[#This Row],[PRODUKT]]</f>
        <v>#VALUE!</v>
      </c>
    </row>
    <row r="250" spans="2:3" ht="19.95" customHeight="1" x14ac:dyDescent="0.3">
      <c r="B250" t="e">
        <f>COUNTIF($C$6:C250,C250)&amp;C250</f>
        <v>#VALUE!</v>
      </c>
      <c r="C250" t="e">
        <f>Tabela11[[#This Row],[PRODUKT]]</f>
        <v>#VALUE!</v>
      </c>
    </row>
    <row r="251" spans="2:3" ht="19.95" customHeight="1" x14ac:dyDescent="0.3">
      <c r="B251" t="e">
        <f>COUNTIF($C$6:C251,C251)&amp;C251</f>
        <v>#VALUE!</v>
      </c>
      <c r="C251" t="e">
        <f>Tabela11[[#This Row],[PRODUKT]]</f>
        <v>#VALUE!</v>
      </c>
    </row>
    <row r="252" spans="2:3" ht="19.95" customHeight="1" x14ac:dyDescent="0.3">
      <c r="B252" t="e">
        <f>COUNTIF($C$6:C252,C252)&amp;C252</f>
        <v>#VALUE!</v>
      </c>
      <c r="C252" t="e">
        <f>Tabela11[[#This Row],[PRODUKT]]</f>
        <v>#VALUE!</v>
      </c>
    </row>
    <row r="253" spans="2:3" ht="19.95" customHeight="1" x14ac:dyDescent="0.3">
      <c r="B253" t="e">
        <f>COUNTIF($C$6:C253,C253)&amp;C253</f>
        <v>#VALUE!</v>
      </c>
      <c r="C253" t="e">
        <f>Tabela11[[#This Row],[PRODUKT]]</f>
        <v>#VALUE!</v>
      </c>
    </row>
    <row r="254" spans="2:3" ht="19.95" customHeight="1" x14ac:dyDescent="0.3">
      <c r="B254" t="e">
        <f>COUNTIF($C$6:C254,C254)&amp;C254</f>
        <v>#VALUE!</v>
      </c>
      <c r="C254" t="e">
        <f>Tabela11[[#This Row],[PRODUKT]]</f>
        <v>#VALUE!</v>
      </c>
    </row>
    <row r="255" spans="2:3" ht="19.95" customHeight="1" x14ac:dyDescent="0.3">
      <c r="B255" t="e">
        <f>COUNTIF($C$6:C255,C255)&amp;C255</f>
        <v>#VALUE!</v>
      </c>
      <c r="C255" t="e">
        <f>Tabela11[[#This Row],[PRODUKT]]</f>
        <v>#VALUE!</v>
      </c>
    </row>
    <row r="256" spans="2:3" ht="19.95" customHeight="1" x14ac:dyDescent="0.3">
      <c r="B256" t="e">
        <f>COUNTIF($C$6:C256,C256)&amp;C256</f>
        <v>#VALUE!</v>
      </c>
      <c r="C256" t="e">
        <f>Tabela11[[#This Row],[PRODUKT]]</f>
        <v>#VALUE!</v>
      </c>
    </row>
    <row r="257" spans="2:3" ht="19.95" customHeight="1" x14ac:dyDescent="0.3">
      <c r="B257" t="e">
        <f>COUNTIF($C$6:C257,C257)&amp;C257</f>
        <v>#VALUE!</v>
      </c>
      <c r="C257" t="e">
        <f>Tabela11[[#This Row],[PRODUKT]]</f>
        <v>#VALUE!</v>
      </c>
    </row>
    <row r="258" spans="2:3" ht="19.95" customHeight="1" x14ac:dyDescent="0.3">
      <c r="B258" t="e">
        <f>COUNTIF($C$6:C258,C258)&amp;C258</f>
        <v>#VALUE!</v>
      </c>
      <c r="C258" t="e">
        <f>Tabela11[[#This Row],[PRODUKT]]</f>
        <v>#VALUE!</v>
      </c>
    </row>
    <row r="259" spans="2:3" ht="19.95" customHeight="1" x14ac:dyDescent="0.3">
      <c r="B259" t="e">
        <f>COUNTIF($C$6:C259,C259)&amp;C259</f>
        <v>#VALUE!</v>
      </c>
      <c r="C259" t="e">
        <f>Tabela11[[#This Row],[PRODUKT]]</f>
        <v>#VALUE!</v>
      </c>
    </row>
    <row r="260" spans="2:3" ht="19.95" customHeight="1" x14ac:dyDescent="0.3">
      <c r="B260" t="e">
        <f>COUNTIF($C$6:C260,C260)&amp;C260</f>
        <v>#VALUE!</v>
      </c>
      <c r="C260" t="e">
        <f>Tabela11[[#This Row],[PRODUKT]]</f>
        <v>#VALUE!</v>
      </c>
    </row>
    <row r="261" spans="2:3" ht="19.95" customHeight="1" x14ac:dyDescent="0.3">
      <c r="B261" t="e">
        <f>COUNTIF($C$6:C261,C261)&amp;C261</f>
        <v>#VALUE!</v>
      </c>
      <c r="C261" t="e">
        <f>Tabela11[[#This Row],[PRODUKT]]</f>
        <v>#VALUE!</v>
      </c>
    </row>
    <row r="262" spans="2:3" ht="19.95" customHeight="1" x14ac:dyDescent="0.3">
      <c r="B262" t="e">
        <f>COUNTIF($C$6:C262,C262)&amp;C262</f>
        <v>#VALUE!</v>
      </c>
      <c r="C262" t="e">
        <f>Tabela11[[#This Row],[PRODUKT]]</f>
        <v>#VALUE!</v>
      </c>
    </row>
    <row r="263" spans="2:3" ht="19.95" customHeight="1" x14ac:dyDescent="0.3">
      <c r="B263" t="e">
        <f>COUNTIF($C$6:C263,C263)&amp;C263</f>
        <v>#VALUE!</v>
      </c>
      <c r="C263" t="e">
        <f>Tabela11[[#This Row],[PRODUKT]]</f>
        <v>#VALUE!</v>
      </c>
    </row>
    <row r="264" spans="2:3" ht="19.95" customHeight="1" x14ac:dyDescent="0.3">
      <c r="B264" t="e">
        <f>COUNTIF($C$6:C264,C264)&amp;C264</f>
        <v>#VALUE!</v>
      </c>
      <c r="C264" t="e">
        <f>Tabela11[[#This Row],[PRODUKT]]</f>
        <v>#VALUE!</v>
      </c>
    </row>
    <row r="265" spans="2:3" ht="19.95" customHeight="1" x14ac:dyDescent="0.3">
      <c r="B265" t="e">
        <f>COUNTIF($C$6:C265,C265)&amp;C265</f>
        <v>#VALUE!</v>
      </c>
      <c r="C265" t="e">
        <f>Tabela11[[#This Row],[PRODUKT]]</f>
        <v>#VALUE!</v>
      </c>
    </row>
    <row r="266" spans="2:3" ht="19.95" customHeight="1" x14ac:dyDescent="0.3">
      <c r="B266" t="e">
        <f>COUNTIF($C$6:C266,C266)&amp;C266</f>
        <v>#VALUE!</v>
      </c>
      <c r="C266" t="e">
        <f>Tabela11[[#This Row],[PRODUKT]]</f>
        <v>#VALUE!</v>
      </c>
    </row>
    <row r="267" spans="2:3" ht="19.95" customHeight="1" x14ac:dyDescent="0.3">
      <c r="B267" t="e">
        <f>COUNTIF($C$6:C267,C267)&amp;C267</f>
        <v>#VALUE!</v>
      </c>
      <c r="C267" t="e">
        <f>Tabela11[[#This Row],[PRODUKT]]</f>
        <v>#VALUE!</v>
      </c>
    </row>
    <row r="268" spans="2:3" ht="19.95" customHeight="1" x14ac:dyDescent="0.3">
      <c r="B268" t="e">
        <f>COUNTIF($C$6:C268,C268)&amp;C268</f>
        <v>#VALUE!</v>
      </c>
      <c r="C268" t="e">
        <f>Tabela11[[#This Row],[PRODUKT]]</f>
        <v>#VALUE!</v>
      </c>
    </row>
    <row r="269" spans="2:3" ht="19.95" customHeight="1" x14ac:dyDescent="0.3">
      <c r="B269" t="e">
        <f>COUNTIF($C$6:C269,C269)&amp;C269</f>
        <v>#VALUE!</v>
      </c>
      <c r="C269" t="e">
        <f>Tabela11[[#This Row],[PRODUKT]]</f>
        <v>#VALUE!</v>
      </c>
    </row>
    <row r="270" spans="2:3" ht="19.95" customHeight="1" x14ac:dyDescent="0.3">
      <c r="B270" t="e">
        <f>COUNTIF($C$6:C270,C270)&amp;C270</f>
        <v>#VALUE!</v>
      </c>
      <c r="C270" t="e">
        <f>Tabela11[[#This Row],[PRODUKT]]</f>
        <v>#VALUE!</v>
      </c>
    </row>
    <row r="271" spans="2:3" ht="19.95" customHeight="1" x14ac:dyDescent="0.3">
      <c r="B271" t="e">
        <f>COUNTIF($C$6:C271,C271)&amp;C271</f>
        <v>#VALUE!</v>
      </c>
      <c r="C271" t="e">
        <f>Tabela11[[#This Row],[PRODUKT]]</f>
        <v>#VALUE!</v>
      </c>
    </row>
    <row r="272" spans="2:3" ht="19.95" customHeight="1" x14ac:dyDescent="0.3">
      <c r="B272" t="e">
        <f>COUNTIF($C$6:C272,C272)&amp;C272</f>
        <v>#VALUE!</v>
      </c>
      <c r="C272" t="e">
        <f>Tabela11[[#This Row],[PRODUKT]]</f>
        <v>#VALUE!</v>
      </c>
    </row>
    <row r="273" spans="2:3" ht="19.95" customHeight="1" x14ac:dyDescent="0.3">
      <c r="B273" t="e">
        <f>COUNTIF($C$6:C273,C273)&amp;C273</f>
        <v>#VALUE!</v>
      </c>
      <c r="C273" t="e">
        <f>Tabela11[[#This Row],[PRODUKT]]</f>
        <v>#VALUE!</v>
      </c>
    </row>
    <row r="274" spans="2:3" ht="19.95" customHeight="1" x14ac:dyDescent="0.3">
      <c r="B274" t="e">
        <f>COUNTIF($C$6:C274,C274)&amp;C274</f>
        <v>#VALUE!</v>
      </c>
      <c r="C274" t="e">
        <f>Tabela11[[#This Row],[PRODUKT]]</f>
        <v>#VALUE!</v>
      </c>
    </row>
    <row r="275" spans="2:3" ht="19.95" customHeight="1" x14ac:dyDescent="0.3">
      <c r="B275" t="e">
        <f>COUNTIF($C$6:C275,C275)&amp;C275</f>
        <v>#VALUE!</v>
      </c>
      <c r="C275" t="e">
        <f>Tabela11[[#This Row],[PRODUKT]]</f>
        <v>#VALUE!</v>
      </c>
    </row>
    <row r="276" spans="2:3" ht="19.95" customHeight="1" x14ac:dyDescent="0.3">
      <c r="B276" t="e">
        <f>COUNTIF($C$6:C276,C276)&amp;C276</f>
        <v>#VALUE!</v>
      </c>
      <c r="C276" t="e">
        <f>Tabela11[[#This Row],[PRODUKT]]</f>
        <v>#VALUE!</v>
      </c>
    </row>
    <row r="277" spans="2:3" ht="19.95" customHeight="1" x14ac:dyDescent="0.3">
      <c r="B277" t="e">
        <f>COUNTIF($C$6:C277,C277)&amp;C277</f>
        <v>#VALUE!</v>
      </c>
      <c r="C277" t="e">
        <f>Tabela11[[#This Row],[PRODUKT]]</f>
        <v>#VALUE!</v>
      </c>
    </row>
    <row r="278" spans="2:3" ht="19.95" customHeight="1" x14ac:dyDescent="0.3">
      <c r="B278" t="e">
        <f>COUNTIF($C$6:C278,C278)&amp;C278</f>
        <v>#VALUE!</v>
      </c>
      <c r="C278" t="e">
        <f>Tabela11[[#This Row],[PRODUKT]]</f>
        <v>#VALUE!</v>
      </c>
    </row>
    <row r="279" spans="2:3" ht="19.95" customHeight="1" x14ac:dyDescent="0.3">
      <c r="B279" t="e">
        <f>COUNTIF($C$6:C279,C279)&amp;C279</f>
        <v>#VALUE!</v>
      </c>
      <c r="C279" t="e">
        <f>Tabela11[[#This Row],[PRODUKT]]</f>
        <v>#VALUE!</v>
      </c>
    </row>
    <row r="280" spans="2:3" ht="19.95" customHeight="1" x14ac:dyDescent="0.3">
      <c r="B280" t="e">
        <f>COUNTIF($C$6:C280,C280)&amp;C280</f>
        <v>#VALUE!</v>
      </c>
      <c r="C280" t="e">
        <f>Tabela11[[#This Row],[PRODUKT]]</f>
        <v>#VALUE!</v>
      </c>
    </row>
    <row r="281" spans="2:3" ht="19.95" customHeight="1" x14ac:dyDescent="0.3">
      <c r="B281" t="e">
        <f>COUNTIF($C$6:C281,C281)&amp;C281</f>
        <v>#VALUE!</v>
      </c>
      <c r="C281" t="e">
        <f>Tabela11[[#This Row],[PRODUKT]]</f>
        <v>#VALUE!</v>
      </c>
    </row>
    <row r="282" spans="2:3" ht="19.95" customHeight="1" x14ac:dyDescent="0.3">
      <c r="B282" t="e">
        <f>COUNTIF($C$6:C282,C282)&amp;C282</f>
        <v>#VALUE!</v>
      </c>
      <c r="C282" t="e">
        <f>Tabela11[[#This Row],[PRODUKT]]</f>
        <v>#VALUE!</v>
      </c>
    </row>
    <row r="283" spans="2:3" ht="19.95" customHeight="1" x14ac:dyDescent="0.3">
      <c r="B283" t="e">
        <f>COUNTIF($C$6:C283,C283)&amp;C283</f>
        <v>#VALUE!</v>
      </c>
      <c r="C283" t="e">
        <f>Tabela11[[#This Row],[PRODUKT]]</f>
        <v>#VALUE!</v>
      </c>
    </row>
    <row r="284" spans="2:3" ht="19.95" customHeight="1" x14ac:dyDescent="0.3">
      <c r="B284" t="e">
        <f>COUNTIF($C$6:C284,C284)&amp;C284</f>
        <v>#VALUE!</v>
      </c>
      <c r="C284" t="e">
        <f>Tabela11[[#This Row],[PRODUKT]]</f>
        <v>#VALUE!</v>
      </c>
    </row>
    <row r="285" spans="2:3" ht="19.95" customHeight="1" x14ac:dyDescent="0.3">
      <c r="B285" t="e">
        <f>COUNTIF($C$6:C285,C285)&amp;C285</f>
        <v>#VALUE!</v>
      </c>
      <c r="C285" t="e">
        <f>Tabela11[[#This Row],[PRODUKT]]</f>
        <v>#VALUE!</v>
      </c>
    </row>
    <row r="286" spans="2:3" ht="19.95" customHeight="1" x14ac:dyDescent="0.3">
      <c r="B286" t="e">
        <f>COUNTIF($C$6:C286,C286)&amp;C286</f>
        <v>#VALUE!</v>
      </c>
      <c r="C286" t="e">
        <f>Tabela11[[#This Row],[PRODUKT]]</f>
        <v>#VALUE!</v>
      </c>
    </row>
    <row r="287" spans="2:3" ht="19.95" customHeight="1" x14ac:dyDescent="0.3">
      <c r="B287" t="e">
        <f>COUNTIF($C$6:C287,C287)&amp;C287</f>
        <v>#VALUE!</v>
      </c>
      <c r="C287" t="e">
        <f>Tabela11[[#This Row],[PRODUKT]]</f>
        <v>#VALUE!</v>
      </c>
    </row>
    <row r="288" spans="2:3" ht="19.95" customHeight="1" x14ac:dyDescent="0.3">
      <c r="B288" t="e">
        <f>COUNTIF($C$6:C288,C288)&amp;C288</f>
        <v>#VALUE!</v>
      </c>
      <c r="C288" t="e">
        <f>Tabela11[[#This Row],[PRODUKT]]</f>
        <v>#VALUE!</v>
      </c>
    </row>
    <row r="289" spans="2:3" ht="19.95" customHeight="1" x14ac:dyDescent="0.3">
      <c r="B289" t="e">
        <f>COUNTIF($C$6:C289,C289)&amp;C289</f>
        <v>#VALUE!</v>
      </c>
      <c r="C289" t="e">
        <f>Tabela11[[#This Row],[PRODUKT]]</f>
        <v>#VALUE!</v>
      </c>
    </row>
    <row r="290" spans="2:3" ht="19.95" customHeight="1" x14ac:dyDescent="0.3">
      <c r="B290" t="e">
        <f>COUNTIF($C$6:C290,C290)&amp;C290</f>
        <v>#VALUE!</v>
      </c>
      <c r="C290" t="e">
        <f>Tabela11[[#This Row],[PRODUKT]]</f>
        <v>#VALUE!</v>
      </c>
    </row>
    <row r="291" spans="2:3" ht="19.95" customHeight="1" x14ac:dyDescent="0.3">
      <c r="B291" t="e">
        <f>COUNTIF($C$6:C291,C291)&amp;C291</f>
        <v>#VALUE!</v>
      </c>
      <c r="C291" t="e">
        <f>Tabela11[[#This Row],[PRODUKT]]</f>
        <v>#VALUE!</v>
      </c>
    </row>
    <row r="292" spans="2:3" ht="19.95" customHeight="1" x14ac:dyDescent="0.3">
      <c r="B292" t="e">
        <f>COUNTIF($C$6:C292,C292)&amp;C292</f>
        <v>#VALUE!</v>
      </c>
      <c r="C292" t="e">
        <f>Tabela11[[#This Row],[PRODUKT]]</f>
        <v>#VALUE!</v>
      </c>
    </row>
    <row r="293" spans="2:3" ht="19.95" customHeight="1" x14ac:dyDescent="0.3">
      <c r="B293" t="e">
        <f>COUNTIF($C$6:C293,C293)&amp;C293</f>
        <v>#VALUE!</v>
      </c>
      <c r="C293" t="e">
        <f>Tabela11[[#This Row],[PRODUKT]]</f>
        <v>#VALUE!</v>
      </c>
    </row>
    <row r="294" spans="2:3" ht="19.95" customHeight="1" x14ac:dyDescent="0.3">
      <c r="B294" t="e">
        <f>COUNTIF($C$6:C294,C294)&amp;C294</f>
        <v>#VALUE!</v>
      </c>
      <c r="C294" t="e">
        <f>Tabela11[[#This Row],[PRODUKT]]</f>
        <v>#VALUE!</v>
      </c>
    </row>
    <row r="295" spans="2:3" ht="19.95" customHeight="1" x14ac:dyDescent="0.3">
      <c r="B295" t="e">
        <f>COUNTIF($C$6:C295,C295)&amp;C295</f>
        <v>#VALUE!</v>
      </c>
      <c r="C295" t="e">
        <f>Tabela11[[#This Row],[PRODUKT]]</f>
        <v>#VALUE!</v>
      </c>
    </row>
    <row r="296" spans="2:3" ht="19.95" customHeight="1" x14ac:dyDescent="0.3">
      <c r="B296" t="e">
        <f>COUNTIF($C$6:C296,C296)&amp;C296</f>
        <v>#VALUE!</v>
      </c>
      <c r="C296" t="e">
        <f>Tabela11[[#This Row],[PRODUKT]]</f>
        <v>#VALUE!</v>
      </c>
    </row>
    <row r="297" spans="2:3" ht="19.95" customHeight="1" x14ac:dyDescent="0.3">
      <c r="B297" t="e">
        <f>COUNTIF($C$6:C297,C297)&amp;C297</f>
        <v>#VALUE!</v>
      </c>
      <c r="C297" t="e">
        <f>Tabela11[[#This Row],[PRODUKT]]</f>
        <v>#VALUE!</v>
      </c>
    </row>
    <row r="298" spans="2:3" ht="19.95" customHeight="1" x14ac:dyDescent="0.3">
      <c r="B298" t="e">
        <f>COUNTIF($C$6:C298,C298)&amp;C298</f>
        <v>#VALUE!</v>
      </c>
      <c r="C298" t="e">
        <f>Tabela11[[#This Row],[PRODUKT]]</f>
        <v>#VALUE!</v>
      </c>
    </row>
    <row r="299" spans="2:3" ht="19.95" customHeight="1" x14ac:dyDescent="0.3">
      <c r="B299" t="e">
        <f>COUNTIF($C$6:C299,C299)&amp;C299</f>
        <v>#VALUE!</v>
      </c>
      <c r="C299" t="e">
        <f>Tabela11[[#This Row],[PRODUKT]]</f>
        <v>#VALUE!</v>
      </c>
    </row>
    <row r="300" spans="2:3" ht="19.95" customHeight="1" x14ac:dyDescent="0.3">
      <c r="B300" t="e">
        <f>COUNTIF($C$6:C300,C300)&amp;C300</f>
        <v>#VALUE!</v>
      </c>
      <c r="C300" t="e">
        <f>Tabela11[[#This Row],[PRODUKT]]</f>
        <v>#VALUE!</v>
      </c>
    </row>
    <row r="301" spans="2:3" ht="19.95" customHeight="1" x14ac:dyDescent="0.3">
      <c r="B301" t="e">
        <f>COUNTIF($C$6:C301,C301)&amp;C301</f>
        <v>#VALUE!</v>
      </c>
      <c r="C301" t="e">
        <f>Tabela11[[#This Row],[PRODUKT]]</f>
        <v>#VALUE!</v>
      </c>
    </row>
    <row r="302" spans="2:3" ht="19.95" customHeight="1" x14ac:dyDescent="0.3">
      <c r="B302" t="e">
        <f>COUNTIF($C$6:C302,C302)&amp;C302</f>
        <v>#VALUE!</v>
      </c>
      <c r="C302" t="e">
        <f>Tabela11[[#This Row],[PRODUKT]]</f>
        <v>#VALUE!</v>
      </c>
    </row>
    <row r="303" spans="2:3" ht="19.95" customHeight="1" x14ac:dyDescent="0.3">
      <c r="B303" t="e">
        <f>COUNTIF($C$6:C303,C303)&amp;C303</f>
        <v>#VALUE!</v>
      </c>
      <c r="C303" t="e">
        <f>Tabela11[[#This Row],[PRODUKT]]</f>
        <v>#VALUE!</v>
      </c>
    </row>
    <row r="304" spans="2:3" ht="19.95" customHeight="1" x14ac:dyDescent="0.3">
      <c r="B304" t="e">
        <f>COUNTIF($C$6:C304,C304)&amp;C304</f>
        <v>#VALUE!</v>
      </c>
      <c r="C304" t="e">
        <f>Tabela11[[#This Row],[PRODUKT]]</f>
        <v>#VALUE!</v>
      </c>
    </row>
    <row r="305" spans="2:3" ht="19.95" customHeight="1" x14ac:dyDescent="0.3">
      <c r="B305" t="e">
        <f>COUNTIF($C$6:C305,C305)&amp;C305</f>
        <v>#VALUE!</v>
      </c>
      <c r="C305" t="e">
        <f>Tabela11[[#This Row],[PRODUKT]]</f>
        <v>#VALUE!</v>
      </c>
    </row>
    <row r="306" spans="2:3" ht="19.95" customHeight="1" x14ac:dyDescent="0.3">
      <c r="B306" t="e">
        <f>COUNTIF($C$6:C306,C306)&amp;C306</f>
        <v>#VALUE!</v>
      </c>
      <c r="C306" t="e">
        <f>Tabela11[[#This Row],[PRODUKT]]</f>
        <v>#VALUE!</v>
      </c>
    </row>
    <row r="307" spans="2:3" ht="19.95" customHeight="1" x14ac:dyDescent="0.3">
      <c r="B307" t="e">
        <f>COUNTIF($C$6:C307,C307)&amp;C307</f>
        <v>#VALUE!</v>
      </c>
      <c r="C307" t="e">
        <f>Tabela11[[#This Row],[PRODUKT]]</f>
        <v>#VALUE!</v>
      </c>
    </row>
    <row r="308" spans="2:3" ht="19.95" customHeight="1" x14ac:dyDescent="0.3">
      <c r="B308" t="e">
        <f>COUNTIF($C$6:C308,C308)&amp;C308</f>
        <v>#VALUE!</v>
      </c>
      <c r="C308" t="e">
        <f>Tabela11[[#This Row],[PRODUKT]]</f>
        <v>#VALUE!</v>
      </c>
    </row>
    <row r="309" spans="2:3" ht="19.95" customHeight="1" x14ac:dyDescent="0.3">
      <c r="B309" t="e">
        <f>COUNTIF($C$6:C309,C309)&amp;C309</f>
        <v>#VALUE!</v>
      </c>
      <c r="C309" t="e">
        <f>Tabela11[[#This Row],[PRODUKT]]</f>
        <v>#VALUE!</v>
      </c>
    </row>
    <row r="310" spans="2:3" ht="19.95" customHeight="1" x14ac:dyDescent="0.3">
      <c r="B310" t="e">
        <f>COUNTIF($C$6:C310,C310)&amp;C310</f>
        <v>#VALUE!</v>
      </c>
      <c r="C310" t="e">
        <f>Tabela11[[#This Row],[PRODUKT]]</f>
        <v>#VALUE!</v>
      </c>
    </row>
    <row r="311" spans="2:3" ht="19.95" customHeight="1" x14ac:dyDescent="0.3">
      <c r="B311" t="e">
        <f>COUNTIF($C$6:C311,C311)&amp;C311</f>
        <v>#VALUE!</v>
      </c>
      <c r="C311" t="e">
        <f>Tabela11[[#This Row],[PRODUKT]]</f>
        <v>#VALUE!</v>
      </c>
    </row>
    <row r="312" spans="2:3" ht="19.95" customHeight="1" x14ac:dyDescent="0.3">
      <c r="B312" t="e">
        <f>COUNTIF($C$6:C312,C312)&amp;C312</f>
        <v>#VALUE!</v>
      </c>
      <c r="C312" t="e">
        <f>Tabela11[[#This Row],[PRODUKT]]</f>
        <v>#VALUE!</v>
      </c>
    </row>
    <row r="313" spans="2:3" ht="19.95" customHeight="1" x14ac:dyDescent="0.3">
      <c r="B313" t="e">
        <f>COUNTIF($C$6:C313,C313)&amp;C313</f>
        <v>#VALUE!</v>
      </c>
      <c r="C313" t="e">
        <f>Tabela11[[#This Row],[PRODUKT]]</f>
        <v>#VALUE!</v>
      </c>
    </row>
    <row r="314" spans="2:3" ht="19.95" customHeight="1" x14ac:dyDescent="0.3">
      <c r="B314" t="e">
        <f>COUNTIF($C$6:C314,C314)&amp;C314</f>
        <v>#VALUE!</v>
      </c>
      <c r="C314" t="e">
        <f>Tabela11[[#This Row],[PRODUKT]]</f>
        <v>#VALUE!</v>
      </c>
    </row>
    <row r="315" spans="2:3" ht="19.95" customHeight="1" x14ac:dyDescent="0.3">
      <c r="B315" t="e">
        <f>COUNTIF($C$6:C315,C315)&amp;C315</f>
        <v>#VALUE!</v>
      </c>
      <c r="C315" t="e">
        <f>Tabela11[[#This Row],[PRODUKT]]</f>
        <v>#VALUE!</v>
      </c>
    </row>
    <row r="316" spans="2:3" ht="19.95" customHeight="1" x14ac:dyDescent="0.3">
      <c r="B316" t="e">
        <f>COUNTIF($C$6:C316,C316)&amp;C316</f>
        <v>#VALUE!</v>
      </c>
      <c r="C316" t="e">
        <f>Tabela11[[#This Row],[PRODUKT]]</f>
        <v>#VALUE!</v>
      </c>
    </row>
    <row r="317" spans="2:3" ht="19.95" customHeight="1" x14ac:dyDescent="0.3">
      <c r="B317" t="e">
        <f>COUNTIF($C$6:C317,C317)&amp;C317</f>
        <v>#VALUE!</v>
      </c>
      <c r="C317" t="e">
        <f>Tabela11[[#This Row],[PRODUKT]]</f>
        <v>#VALUE!</v>
      </c>
    </row>
    <row r="318" spans="2:3" ht="19.95" customHeight="1" x14ac:dyDescent="0.3">
      <c r="B318" t="e">
        <f>COUNTIF($C$6:C318,C318)&amp;C318</f>
        <v>#VALUE!</v>
      </c>
      <c r="C318" t="e">
        <f>Tabela11[[#This Row],[PRODUKT]]</f>
        <v>#VALUE!</v>
      </c>
    </row>
    <row r="319" spans="2:3" ht="19.95" customHeight="1" x14ac:dyDescent="0.3">
      <c r="B319" t="e">
        <f>COUNTIF($C$6:C319,C319)&amp;C319</f>
        <v>#VALUE!</v>
      </c>
      <c r="C319" t="e">
        <f>Tabela11[[#This Row],[PRODUKT]]</f>
        <v>#VALUE!</v>
      </c>
    </row>
    <row r="320" spans="2:3" ht="19.95" customHeight="1" x14ac:dyDescent="0.3">
      <c r="B320" t="e">
        <f>COUNTIF($C$6:C320,C320)&amp;C320</f>
        <v>#VALUE!</v>
      </c>
      <c r="C320" t="e">
        <f>Tabela11[[#This Row],[PRODUKT]]</f>
        <v>#VALUE!</v>
      </c>
    </row>
    <row r="321" spans="2:3" ht="19.95" customHeight="1" x14ac:dyDescent="0.3">
      <c r="B321" t="e">
        <f>COUNTIF($C$6:C321,C321)&amp;C321</f>
        <v>#VALUE!</v>
      </c>
      <c r="C321" t="e">
        <f>Tabela11[[#This Row],[PRODUKT]]</f>
        <v>#VALUE!</v>
      </c>
    </row>
    <row r="322" spans="2:3" ht="19.95" customHeight="1" x14ac:dyDescent="0.3">
      <c r="B322" t="e">
        <f>COUNTIF($C$6:C322,C322)&amp;C322</f>
        <v>#VALUE!</v>
      </c>
      <c r="C322" t="e">
        <f>Tabela11[[#This Row],[PRODUKT]]</f>
        <v>#VALUE!</v>
      </c>
    </row>
    <row r="323" spans="2:3" ht="19.95" customHeight="1" x14ac:dyDescent="0.3">
      <c r="B323" t="e">
        <f>COUNTIF($C$6:C323,C323)&amp;C323</f>
        <v>#VALUE!</v>
      </c>
      <c r="C323" t="e">
        <f>Tabela11[[#This Row],[PRODUKT]]</f>
        <v>#VALUE!</v>
      </c>
    </row>
    <row r="324" spans="2:3" ht="19.95" customHeight="1" x14ac:dyDescent="0.3">
      <c r="B324" t="e">
        <f>COUNTIF($C$6:C324,C324)&amp;C324</f>
        <v>#VALUE!</v>
      </c>
      <c r="C324" t="e">
        <f>Tabela11[[#This Row],[PRODUKT]]</f>
        <v>#VALUE!</v>
      </c>
    </row>
    <row r="325" spans="2:3" ht="19.95" customHeight="1" x14ac:dyDescent="0.3">
      <c r="B325" t="e">
        <f>COUNTIF($C$6:C325,C325)&amp;C325</f>
        <v>#VALUE!</v>
      </c>
      <c r="C325" t="e">
        <f>Tabela11[[#This Row],[PRODUKT]]</f>
        <v>#VALUE!</v>
      </c>
    </row>
    <row r="326" spans="2:3" ht="19.95" customHeight="1" x14ac:dyDescent="0.3">
      <c r="B326" t="e">
        <f>COUNTIF($C$6:C326,C326)&amp;C326</f>
        <v>#VALUE!</v>
      </c>
      <c r="C326" t="e">
        <f>Tabela11[[#This Row],[PRODUKT]]</f>
        <v>#VALUE!</v>
      </c>
    </row>
    <row r="327" spans="2:3" ht="19.95" customHeight="1" x14ac:dyDescent="0.3">
      <c r="B327" t="e">
        <f>COUNTIF($C$6:C327,C327)&amp;C327</f>
        <v>#VALUE!</v>
      </c>
      <c r="C327" t="e">
        <f>Tabela11[[#This Row],[PRODUKT]]</f>
        <v>#VALUE!</v>
      </c>
    </row>
    <row r="328" spans="2:3" ht="19.95" customHeight="1" x14ac:dyDescent="0.3">
      <c r="B328" t="e">
        <f>COUNTIF($C$6:C328,C328)&amp;C328</f>
        <v>#VALUE!</v>
      </c>
      <c r="C328" t="e">
        <f>Tabela11[[#This Row],[PRODUKT]]</f>
        <v>#VALUE!</v>
      </c>
    </row>
    <row r="329" spans="2:3" ht="19.95" customHeight="1" x14ac:dyDescent="0.3">
      <c r="B329" t="e">
        <f>COUNTIF($C$6:C329,C329)&amp;C329</f>
        <v>#VALUE!</v>
      </c>
      <c r="C329" t="e">
        <f>Tabela11[[#This Row],[PRODUKT]]</f>
        <v>#VALUE!</v>
      </c>
    </row>
    <row r="330" spans="2:3" ht="19.95" customHeight="1" x14ac:dyDescent="0.3">
      <c r="B330" t="e">
        <f>COUNTIF($C$6:C330,C330)&amp;C330</f>
        <v>#VALUE!</v>
      </c>
      <c r="C330" t="e">
        <f>Tabela11[[#This Row],[PRODUKT]]</f>
        <v>#VALUE!</v>
      </c>
    </row>
    <row r="331" spans="2:3" ht="19.95" customHeight="1" x14ac:dyDescent="0.3">
      <c r="B331" t="e">
        <f>COUNTIF($C$6:C331,C331)&amp;C331</f>
        <v>#VALUE!</v>
      </c>
      <c r="C331" t="e">
        <f>Tabela11[[#This Row],[PRODUKT]]</f>
        <v>#VALUE!</v>
      </c>
    </row>
    <row r="332" spans="2:3" ht="19.95" customHeight="1" x14ac:dyDescent="0.3">
      <c r="B332" t="e">
        <f>COUNTIF($C$6:C332,C332)&amp;C332</f>
        <v>#VALUE!</v>
      </c>
      <c r="C332" t="e">
        <f>Tabela11[[#This Row],[PRODUKT]]</f>
        <v>#VALUE!</v>
      </c>
    </row>
    <row r="333" spans="2:3" ht="19.95" customHeight="1" x14ac:dyDescent="0.3">
      <c r="B333" t="e">
        <f>COUNTIF($C$6:C333,C333)&amp;C333</f>
        <v>#VALUE!</v>
      </c>
      <c r="C333" t="e">
        <f>Tabela11[[#This Row],[PRODUKT]]</f>
        <v>#VALUE!</v>
      </c>
    </row>
    <row r="334" spans="2:3" ht="19.95" customHeight="1" x14ac:dyDescent="0.3">
      <c r="B334" t="e">
        <f>COUNTIF($C$6:C334,C334)&amp;C334</f>
        <v>#VALUE!</v>
      </c>
      <c r="C334" t="e">
        <f>Tabela11[[#This Row],[PRODUKT]]</f>
        <v>#VALUE!</v>
      </c>
    </row>
    <row r="335" spans="2:3" ht="19.95" customHeight="1" x14ac:dyDescent="0.3">
      <c r="B335" t="e">
        <f>COUNTIF($C$6:C335,C335)&amp;C335</f>
        <v>#VALUE!</v>
      </c>
      <c r="C335" t="e">
        <f>Tabela11[[#This Row],[PRODUKT]]</f>
        <v>#VALUE!</v>
      </c>
    </row>
    <row r="336" spans="2:3" ht="19.95" customHeight="1" x14ac:dyDescent="0.3">
      <c r="B336" t="e">
        <f>COUNTIF($C$6:C336,C336)&amp;C336</f>
        <v>#VALUE!</v>
      </c>
      <c r="C336" t="e">
        <f>Tabela11[[#This Row],[PRODUKT]]</f>
        <v>#VALUE!</v>
      </c>
    </row>
    <row r="337" spans="2:3" ht="19.95" customHeight="1" x14ac:dyDescent="0.3">
      <c r="B337" t="e">
        <f>COUNTIF($C$6:C337,C337)&amp;C337</f>
        <v>#VALUE!</v>
      </c>
      <c r="C337" t="e">
        <f>Tabela11[[#This Row],[PRODUKT]]</f>
        <v>#VALUE!</v>
      </c>
    </row>
    <row r="338" spans="2:3" ht="19.95" customHeight="1" x14ac:dyDescent="0.3">
      <c r="B338" t="e">
        <f>COUNTIF($C$6:C338,C338)&amp;C338</f>
        <v>#VALUE!</v>
      </c>
      <c r="C338" t="e">
        <f>Tabela11[[#This Row],[PRODUKT]]</f>
        <v>#VALUE!</v>
      </c>
    </row>
    <row r="339" spans="2:3" ht="19.95" customHeight="1" x14ac:dyDescent="0.3">
      <c r="B339" t="e">
        <f>COUNTIF($C$6:C339,C339)&amp;C339</f>
        <v>#VALUE!</v>
      </c>
      <c r="C339" t="e">
        <f>Tabela11[[#This Row],[PRODUKT]]</f>
        <v>#VALUE!</v>
      </c>
    </row>
    <row r="340" spans="2:3" ht="19.95" customHeight="1" x14ac:dyDescent="0.3">
      <c r="B340" t="e">
        <f>COUNTIF($C$6:C340,C340)&amp;C340</f>
        <v>#VALUE!</v>
      </c>
      <c r="C340" t="e">
        <f>Tabela11[[#This Row],[PRODUKT]]</f>
        <v>#VALUE!</v>
      </c>
    </row>
    <row r="341" spans="2:3" ht="19.95" customHeight="1" x14ac:dyDescent="0.3">
      <c r="B341" t="e">
        <f>COUNTIF($C$6:C341,C341)&amp;C341</f>
        <v>#VALUE!</v>
      </c>
      <c r="C341" t="e">
        <f>Tabela11[[#This Row],[PRODUKT]]</f>
        <v>#VALUE!</v>
      </c>
    </row>
    <row r="342" spans="2:3" ht="19.95" customHeight="1" x14ac:dyDescent="0.3">
      <c r="B342" t="e">
        <f>COUNTIF($C$6:C342,C342)&amp;C342</f>
        <v>#VALUE!</v>
      </c>
      <c r="C342" t="e">
        <f>Tabela11[[#This Row],[PRODUKT]]</f>
        <v>#VALUE!</v>
      </c>
    </row>
    <row r="343" spans="2:3" ht="19.95" customHeight="1" x14ac:dyDescent="0.3">
      <c r="B343" t="e">
        <f>COUNTIF($C$6:C343,C343)&amp;C343</f>
        <v>#VALUE!</v>
      </c>
      <c r="C343" t="e">
        <f>Tabela11[[#This Row],[PRODUKT]]</f>
        <v>#VALUE!</v>
      </c>
    </row>
    <row r="344" spans="2:3" ht="19.95" customHeight="1" x14ac:dyDescent="0.3">
      <c r="B344" t="e">
        <f>COUNTIF($C$6:C344,C344)&amp;C344</f>
        <v>#VALUE!</v>
      </c>
      <c r="C344" t="e">
        <f>Tabela11[[#This Row],[PRODUKT]]</f>
        <v>#VALUE!</v>
      </c>
    </row>
    <row r="345" spans="2:3" ht="19.95" customHeight="1" x14ac:dyDescent="0.3">
      <c r="B345" t="e">
        <f>COUNTIF($C$6:C345,C345)&amp;C345</f>
        <v>#VALUE!</v>
      </c>
      <c r="C345" t="e">
        <f>Tabela11[[#This Row],[PRODUKT]]</f>
        <v>#VALUE!</v>
      </c>
    </row>
    <row r="346" spans="2:3" ht="19.95" customHeight="1" x14ac:dyDescent="0.3">
      <c r="B346" t="e">
        <f>COUNTIF($C$6:C346,C346)&amp;C346</f>
        <v>#VALUE!</v>
      </c>
      <c r="C346" t="e">
        <f>Tabela11[[#This Row],[PRODUKT]]</f>
        <v>#VALUE!</v>
      </c>
    </row>
    <row r="347" spans="2:3" ht="19.95" customHeight="1" x14ac:dyDescent="0.3">
      <c r="B347" t="e">
        <f>COUNTIF($C$6:C347,C347)&amp;C347</f>
        <v>#VALUE!</v>
      </c>
      <c r="C347" t="e">
        <f>Tabela11[[#This Row],[PRODUKT]]</f>
        <v>#VALUE!</v>
      </c>
    </row>
    <row r="348" spans="2:3" ht="19.95" customHeight="1" x14ac:dyDescent="0.3">
      <c r="B348" t="e">
        <f>COUNTIF($C$6:C348,C348)&amp;C348</f>
        <v>#VALUE!</v>
      </c>
      <c r="C348" t="e">
        <f>Tabela11[[#This Row],[PRODUKT]]</f>
        <v>#VALUE!</v>
      </c>
    </row>
    <row r="349" spans="2:3" ht="19.95" customHeight="1" x14ac:dyDescent="0.3">
      <c r="B349" t="e">
        <f>COUNTIF($C$6:C349,C349)&amp;C349</f>
        <v>#VALUE!</v>
      </c>
      <c r="C349" t="e">
        <f>Tabela11[[#This Row],[PRODUKT]]</f>
        <v>#VALUE!</v>
      </c>
    </row>
    <row r="350" spans="2:3" ht="19.95" customHeight="1" x14ac:dyDescent="0.3">
      <c r="B350" t="e">
        <f>COUNTIF($C$6:C350,C350)&amp;C350</f>
        <v>#VALUE!</v>
      </c>
      <c r="C350" t="e">
        <f>Tabela11[[#This Row],[PRODUKT]]</f>
        <v>#VALUE!</v>
      </c>
    </row>
    <row r="351" spans="2:3" ht="19.95" customHeight="1" x14ac:dyDescent="0.3">
      <c r="B351" t="e">
        <f>COUNTIF($C$6:C351,C351)&amp;C351</f>
        <v>#VALUE!</v>
      </c>
      <c r="C351" t="e">
        <f>Tabela11[[#This Row],[PRODUKT]]</f>
        <v>#VALUE!</v>
      </c>
    </row>
    <row r="352" spans="2:3" ht="19.95" customHeight="1" x14ac:dyDescent="0.3">
      <c r="B352" t="e">
        <f>COUNTIF($C$6:C352,C352)&amp;C352</f>
        <v>#VALUE!</v>
      </c>
      <c r="C352" t="e">
        <f>Tabela11[[#This Row],[PRODUKT]]</f>
        <v>#VALUE!</v>
      </c>
    </row>
    <row r="353" spans="2:3" ht="19.95" customHeight="1" x14ac:dyDescent="0.3">
      <c r="B353" t="e">
        <f>COUNTIF($C$6:C353,C353)&amp;C353</f>
        <v>#VALUE!</v>
      </c>
      <c r="C353" t="e">
        <f>Tabela11[[#This Row],[PRODUKT]]</f>
        <v>#VALUE!</v>
      </c>
    </row>
    <row r="354" spans="2:3" ht="19.95" customHeight="1" x14ac:dyDescent="0.3">
      <c r="B354" t="e">
        <f>COUNTIF($C$6:C354,C354)&amp;C354</f>
        <v>#VALUE!</v>
      </c>
      <c r="C354" t="e">
        <f>Tabela11[[#This Row],[PRODUKT]]</f>
        <v>#VALUE!</v>
      </c>
    </row>
    <row r="355" spans="2:3" ht="19.95" customHeight="1" x14ac:dyDescent="0.3">
      <c r="B355" t="e">
        <f>COUNTIF($C$6:C355,C355)&amp;C355</f>
        <v>#VALUE!</v>
      </c>
      <c r="C355" t="e">
        <f>Tabela11[[#This Row],[PRODUKT]]</f>
        <v>#VALUE!</v>
      </c>
    </row>
    <row r="356" spans="2:3" ht="19.95" customHeight="1" x14ac:dyDescent="0.3">
      <c r="B356" t="e">
        <f>COUNTIF($C$6:C356,C356)&amp;C356</f>
        <v>#VALUE!</v>
      </c>
      <c r="C356" t="e">
        <f>Tabela11[[#This Row],[PRODUKT]]</f>
        <v>#VALUE!</v>
      </c>
    </row>
    <row r="357" spans="2:3" ht="19.95" customHeight="1" x14ac:dyDescent="0.3">
      <c r="B357" t="e">
        <f>COUNTIF($C$6:C357,C357)&amp;C357</f>
        <v>#VALUE!</v>
      </c>
      <c r="C357" t="e">
        <f>Tabela11[[#This Row],[PRODUKT]]</f>
        <v>#VALUE!</v>
      </c>
    </row>
    <row r="358" spans="2:3" ht="19.95" customHeight="1" x14ac:dyDescent="0.3">
      <c r="B358" t="e">
        <f>COUNTIF($C$6:C358,C358)&amp;C358</f>
        <v>#VALUE!</v>
      </c>
      <c r="C358" t="e">
        <f>Tabela11[[#This Row],[PRODUKT]]</f>
        <v>#VALUE!</v>
      </c>
    </row>
    <row r="359" spans="2:3" ht="19.95" customHeight="1" x14ac:dyDescent="0.3">
      <c r="B359" t="e">
        <f>COUNTIF($C$6:C359,C359)&amp;C359</f>
        <v>#VALUE!</v>
      </c>
      <c r="C359" t="e">
        <f>Tabela11[[#This Row],[PRODUKT]]</f>
        <v>#VALUE!</v>
      </c>
    </row>
    <row r="360" spans="2:3" ht="19.95" customHeight="1" x14ac:dyDescent="0.3">
      <c r="B360" t="e">
        <f>COUNTIF($C$6:C360,C360)&amp;C360</f>
        <v>#VALUE!</v>
      </c>
      <c r="C360" t="e">
        <f>Tabela11[[#This Row],[PRODUKT]]</f>
        <v>#VALUE!</v>
      </c>
    </row>
    <row r="361" spans="2:3" ht="19.95" customHeight="1" x14ac:dyDescent="0.3">
      <c r="B361" t="e">
        <f>COUNTIF($C$6:C361,C361)&amp;C361</f>
        <v>#VALUE!</v>
      </c>
      <c r="C361" t="e">
        <f>Tabela11[[#This Row],[PRODUKT]]</f>
        <v>#VALUE!</v>
      </c>
    </row>
    <row r="362" spans="2:3" ht="19.95" customHeight="1" x14ac:dyDescent="0.3">
      <c r="B362" t="e">
        <f>COUNTIF($C$6:C362,C362)&amp;C362</f>
        <v>#VALUE!</v>
      </c>
      <c r="C362" t="e">
        <f>Tabela11[[#This Row],[PRODUKT]]</f>
        <v>#VALUE!</v>
      </c>
    </row>
    <row r="363" spans="2:3" ht="19.95" customHeight="1" x14ac:dyDescent="0.3">
      <c r="B363" t="e">
        <f>COUNTIF($C$6:C363,C363)&amp;C363</f>
        <v>#VALUE!</v>
      </c>
      <c r="C363" t="e">
        <f>Tabela11[[#This Row],[PRODUKT]]</f>
        <v>#VALUE!</v>
      </c>
    </row>
    <row r="364" spans="2:3" ht="19.95" customHeight="1" x14ac:dyDescent="0.3">
      <c r="B364" t="e">
        <f>COUNTIF($C$6:C364,C364)&amp;C364</f>
        <v>#VALUE!</v>
      </c>
      <c r="C364" t="e">
        <f>Tabela11[[#This Row],[PRODUKT]]</f>
        <v>#VALUE!</v>
      </c>
    </row>
    <row r="365" spans="2:3" ht="19.95" customHeight="1" x14ac:dyDescent="0.3">
      <c r="B365" t="e">
        <f>COUNTIF($C$6:C365,C365)&amp;C365</f>
        <v>#VALUE!</v>
      </c>
      <c r="C365" t="e">
        <f>Tabela11[[#This Row],[PRODUKT]]</f>
        <v>#VALUE!</v>
      </c>
    </row>
    <row r="366" spans="2:3" ht="19.95" customHeight="1" x14ac:dyDescent="0.3">
      <c r="B366" t="e">
        <f>COUNTIF($C$6:C366,C366)&amp;C366</f>
        <v>#VALUE!</v>
      </c>
      <c r="C366" t="e">
        <f>Tabela11[[#This Row],[PRODUKT]]</f>
        <v>#VALUE!</v>
      </c>
    </row>
    <row r="367" spans="2:3" ht="19.95" customHeight="1" x14ac:dyDescent="0.3">
      <c r="B367" t="e">
        <f>COUNTIF($C$6:C367,C367)&amp;C367</f>
        <v>#VALUE!</v>
      </c>
      <c r="C367" t="e">
        <f>Tabela11[[#This Row],[PRODUKT]]</f>
        <v>#VALUE!</v>
      </c>
    </row>
    <row r="368" spans="2:3" ht="19.95" customHeight="1" x14ac:dyDescent="0.3">
      <c r="B368" t="e">
        <f>COUNTIF($C$6:C368,C368)&amp;C368</f>
        <v>#VALUE!</v>
      </c>
      <c r="C368" t="e">
        <f>Tabela11[[#This Row],[PRODUKT]]</f>
        <v>#VALUE!</v>
      </c>
    </row>
    <row r="369" spans="2:3" ht="19.95" customHeight="1" x14ac:dyDescent="0.3">
      <c r="B369" t="e">
        <f>COUNTIF($C$6:C369,C369)&amp;C369</f>
        <v>#VALUE!</v>
      </c>
      <c r="C369" t="e">
        <f>Tabela11[[#This Row],[PRODUKT]]</f>
        <v>#VALUE!</v>
      </c>
    </row>
    <row r="370" spans="2:3" ht="19.95" customHeight="1" x14ac:dyDescent="0.3">
      <c r="B370" t="e">
        <f>COUNTIF($C$6:C370,C370)&amp;C370</f>
        <v>#VALUE!</v>
      </c>
      <c r="C370" t="e">
        <f>Tabela11[[#This Row],[PRODUKT]]</f>
        <v>#VALUE!</v>
      </c>
    </row>
    <row r="371" spans="2:3" ht="19.95" customHeight="1" x14ac:dyDescent="0.3">
      <c r="B371" t="e">
        <f>COUNTIF($C$6:C371,C371)&amp;C371</f>
        <v>#VALUE!</v>
      </c>
      <c r="C371" t="e">
        <f>Tabela11[[#This Row],[PRODUKT]]</f>
        <v>#VALUE!</v>
      </c>
    </row>
    <row r="372" spans="2:3" ht="19.95" customHeight="1" x14ac:dyDescent="0.3">
      <c r="B372" t="e">
        <f>COUNTIF($C$6:C372,C372)&amp;C372</f>
        <v>#VALUE!</v>
      </c>
      <c r="C372" t="e">
        <f>Tabela11[[#This Row],[PRODUKT]]</f>
        <v>#VALUE!</v>
      </c>
    </row>
    <row r="373" spans="2:3" ht="19.95" customHeight="1" x14ac:dyDescent="0.3">
      <c r="B373" t="e">
        <f>COUNTIF($C$6:C373,C373)&amp;C373</f>
        <v>#VALUE!</v>
      </c>
      <c r="C373" t="e">
        <f>Tabela11[[#This Row],[PRODUKT]]</f>
        <v>#VALUE!</v>
      </c>
    </row>
    <row r="374" spans="2:3" ht="19.95" customHeight="1" x14ac:dyDescent="0.3">
      <c r="B374" t="e">
        <f>COUNTIF($C$6:C374,C374)&amp;C374</f>
        <v>#VALUE!</v>
      </c>
      <c r="C374" t="e">
        <f>Tabela11[[#This Row],[PRODUKT]]</f>
        <v>#VALUE!</v>
      </c>
    </row>
    <row r="375" spans="2:3" ht="19.95" customHeight="1" x14ac:dyDescent="0.3">
      <c r="B375" t="e">
        <f>COUNTIF($C$6:C375,C375)&amp;C375</f>
        <v>#VALUE!</v>
      </c>
      <c r="C375" t="e">
        <f>Tabela11[[#This Row],[PRODUKT]]</f>
        <v>#VALUE!</v>
      </c>
    </row>
    <row r="376" spans="2:3" ht="19.95" customHeight="1" x14ac:dyDescent="0.3">
      <c r="B376" t="e">
        <f>COUNTIF($C$6:C376,C376)&amp;C376</f>
        <v>#VALUE!</v>
      </c>
      <c r="C376" t="e">
        <f>Tabela11[[#This Row],[PRODUKT]]</f>
        <v>#VALUE!</v>
      </c>
    </row>
    <row r="377" spans="2:3" x14ac:dyDescent="0.3">
      <c r="B377" t="e">
        <f>COUNTIF($C$6:C377,C377)&amp;C377</f>
        <v>#VALUE!</v>
      </c>
      <c r="C377" t="e">
        <f>Tabela11[[#This Row],[PRODUKT]]</f>
        <v>#VALUE!</v>
      </c>
    </row>
    <row r="378" spans="2:3" x14ac:dyDescent="0.3">
      <c r="B378" t="e">
        <f>COUNTIF($C$6:C378,C378)&amp;C378</f>
        <v>#VALUE!</v>
      </c>
      <c r="C378" t="e">
        <f>Tabela11[[#This Row],[PRODUKT]]</f>
        <v>#VALUE!</v>
      </c>
    </row>
    <row r="379" spans="2:3" x14ac:dyDescent="0.3">
      <c r="B379" t="e">
        <f>COUNTIF($C$6:C379,C379)&amp;C379</f>
        <v>#VALUE!</v>
      </c>
      <c r="C379" t="e">
        <f>Tabela11[[#This Row],[PRODUKT]]</f>
        <v>#VALUE!</v>
      </c>
    </row>
  </sheetData>
  <dataValidations count="3">
    <dataValidation type="list" allowBlank="1" showInputMessage="1" showErrorMessage="1" sqref="L2 E6:E197" xr:uid="{00000000-0002-0000-0200-000000000000}">
      <formula1>tb_asortyment</formula1>
    </dataValidation>
    <dataValidation type="list" allowBlank="1" showInputMessage="1" showErrorMessage="1" sqref="F6:F50 F52:F197" xr:uid="{00000000-0002-0000-0200-000001000000}">
      <formula1>tb_jednostkamiary</formula1>
    </dataValidation>
    <dataValidation type="list" allowBlank="1" showInputMessage="1" showErrorMessage="1" sqref="H6:H197" xr:uid="{00000000-0002-0000-0200-000002000000}">
      <formula1>tb_vat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1"/>
  <sheetViews>
    <sheetView showGridLines="0" tabSelected="1" topLeftCell="A10" zoomScaleNormal="100" workbookViewId="0">
      <selection activeCell="B2" sqref="B2:J2"/>
    </sheetView>
  </sheetViews>
  <sheetFormatPr defaultColWidth="0" defaultRowHeight="14.4" x14ac:dyDescent="0.3"/>
  <cols>
    <col min="1" max="1" width="8.88671875" customWidth="1"/>
    <col min="2" max="2" width="8.109375" customWidth="1"/>
    <col min="3" max="3" width="27.44140625" customWidth="1"/>
    <col min="4" max="4" width="13.6640625" customWidth="1"/>
    <col min="5" max="5" width="10.33203125" customWidth="1"/>
    <col min="6" max="6" width="16.44140625" customWidth="1"/>
    <col min="7" max="7" width="13.33203125" customWidth="1"/>
    <col min="8" max="8" width="8.88671875" customWidth="1"/>
    <col min="9" max="9" width="12.44140625" customWidth="1"/>
    <col min="10" max="10" width="13.33203125" customWidth="1"/>
    <col min="11" max="12" width="4.6640625" customWidth="1"/>
    <col min="13" max="13" width="21" hidden="1" customWidth="1"/>
    <col min="14" max="14" width="1.33203125" hidden="1" customWidth="1"/>
    <col min="15" max="16" width="8.88671875" hidden="1" customWidth="1"/>
    <col min="17" max="16384" width="8.88671875" hidden="1"/>
  </cols>
  <sheetData>
    <row r="1" spans="2:16" x14ac:dyDescent="0.3">
      <c r="I1" s="103" t="s">
        <v>220</v>
      </c>
      <c r="J1" s="103"/>
    </row>
    <row r="2" spans="2:16" ht="39.6" customHeight="1" x14ac:dyDescent="0.3">
      <c r="B2" s="117" t="s">
        <v>223</v>
      </c>
      <c r="C2" s="117"/>
      <c r="D2" s="117"/>
      <c r="E2" s="117"/>
      <c r="F2" s="117"/>
      <c r="G2" s="117"/>
      <c r="H2" s="117"/>
      <c r="I2" s="117"/>
      <c r="J2" s="117"/>
    </row>
    <row r="3" spans="2:16" ht="10.199999999999999" customHeight="1" thickBot="1" x14ac:dyDescent="0.35"/>
    <row r="4" spans="2:16" ht="46.2" customHeight="1" thickBot="1" x14ac:dyDescent="0.35">
      <c r="B4" s="104" t="s">
        <v>219</v>
      </c>
      <c r="C4" s="105"/>
      <c r="D4" s="105"/>
      <c r="E4" s="105"/>
      <c r="F4" s="105"/>
      <c r="G4" s="105"/>
      <c r="H4" s="105"/>
      <c r="I4" s="105"/>
      <c r="J4" s="106"/>
    </row>
    <row r="5" spans="2:16" ht="10.8" customHeight="1" x14ac:dyDescent="0.4">
      <c r="B5" s="110" t="s">
        <v>8</v>
      </c>
      <c r="C5" s="111"/>
      <c r="D5" s="111"/>
      <c r="E5" s="111"/>
      <c r="F5" s="111"/>
      <c r="G5" s="111"/>
      <c r="H5" s="111"/>
      <c r="I5" s="111"/>
      <c r="J5" s="112"/>
      <c r="M5" s="17" t="s">
        <v>10</v>
      </c>
    </row>
    <row r="6" spans="2:16" ht="4.95" customHeight="1" x14ac:dyDescent="0.4">
      <c r="B6" s="113" t="str">
        <f>M5</f>
        <v>Mrożonki</v>
      </c>
      <c r="C6" s="114"/>
      <c r="D6" s="114"/>
      <c r="E6" s="114"/>
      <c r="F6" s="114"/>
      <c r="G6" s="114"/>
      <c r="H6" s="114"/>
      <c r="I6" s="114"/>
      <c r="J6" s="115"/>
    </row>
    <row r="7" spans="2:16" ht="6.6" customHeight="1" thickBot="1" x14ac:dyDescent="0.35">
      <c r="B7" s="2"/>
      <c r="C7" s="3"/>
      <c r="D7" s="3"/>
      <c r="E7" s="3"/>
      <c r="F7" s="3"/>
      <c r="G7" s="3"/>
      <c r="H7" s="3"/>
      <c r="I7" s="3"/>
      <c r="J7" s="4"/>
    </row>
    <row r="8" spans="2:16" ht="40.200000000000003" thickBot="1" x14ac:dyDescent="0.35">
      <c r="B8" s="21" t="s">
        <v>0</v>
      </c>
      <c r="C8" s="22" t="s">
        <v>16</v>
      </c>
      <c r="D8" s="23" t="s">
        <v>1</v>
      </c>
      <c r="E8" s="22" t="s">
        <v>2</v>
      </c>
      <c r="F8" s="23" t="s">
        <v>3</v>
      </c>
      <c r="G8" s="23" t="s">
        <v>4</v>
      </c>
      <c r="H8" s="23" t="s">
        <v>5</v>
      </c>
      <c r="I8" s="23" t="s">
        <v>6</v>
      </c>
      <c r="J8" s="24" t="s">
        <v>7</v>
      </c>
      <c r="P8" s="79"/>
    </row>
    <row r="9" spans="2:16" ht="27" customHeight="1" x14ac:dyDescent="0.3">
      <c r="B9" s="13">
        <v>1</v>
      </c>
      <c r="C9" s="11" t="str">
        <f>IFERROR(VLOOKUP(B9&amp;$M$5,ZAPOTRZEBOWANIE!$B$6:$H$298,3,0),"")</f>
        <v>barszcz ukraiński</v>
      </c>
      <c r="D9" s="12" t="str">
        <f>IFERROR(VLOOKUP(B9&amp;$M$5,ZAPOTRZEBOWANIE!$B$6:$H$298,5,0),"")</f>
        <v>kg</v>
      </c>
      <c r="E9" s="12">
        <v>70</v>
      </c>
      <c r="F9" s="73"/>
      <c r="G9" s="19" t="str">
        <f>IF(F9="","0,00 zł",F9*E9)</f>
        <v>0,00 zł</v>
      </c>
      <c r="H9" s="15">
        <f>IFERROR(VLOOKUP(B9&amp;$M$5,ZAPOTRZEBOWANIE!$B$6:$H$298,7,0),"")</f>
        <v>0</v>
      </c>
      <c r="I9" s="36">
        <f>H9*G9</f>
        <v>0</v>
      </c>
      <c r="J9" s="37">
        <f>G9+I9</f>
        <v>0</v>
      </c>
      <c r="M9" s="75"/>
      <c r="O9" s="75"/>
      <c r="P9" s="75"/>
    </row>
    <row r="10" spans="2:16" ht="27" customHeight="1" x14ac:dyDescent="0.3">
      <c r="B10" s="14">
        <v>2</v>
      </c>
      <c r="C10" s="11" t="str">
        <f>IFERROR(VLOOKUP(B10&amp;$M$5,ZAPOTRZEBOWANIE!$B$6:$H$298,3,0),"")</f>
        <v>brokuł</v>
      </c>
      <c r="D10" s="12" t="str">
        <f>IFERROR(VLOOKUP(B10&amp;$M$5,ZAPOTRZEBOWANIE!$B$6:$H$298,5,0),"")</f>
        <v>kg</v>
      </c>
      <c r="E10" s="12">
        <v>100</v>
      </c>
      <c r="F10" s="74"/>
      <c r="G10" s="20" t="str">
        <f>IF(F10="","0,00 zł",F10*E10)</f>
        <v>0,00 zł</v>
      </c>
      <c r="H10" s="16">
        <f>IFERROR(VLOOKUP(B10&amp;$M$5,ZAPOTRZEBOWANIE!$B$6:$H$298,7,0),"")</f>
        <v>0</v>
      </c>
      <c r="I10" s="18">
        <f>H10*G10</f>
        <v>0</v>
      </c>
      <c r="J10" s="38">
        <f>G10+I10</f>
        <v>0</v>
      </c>
      <c r="M10" s="75"/>
      <c r="O10" s="75"/>
      <c r="P10" s="75"/>
    </row>
    <row r="11" spans="2:16" ht="27" customHeight="1" x14ac:dyDescent="0.3">
      <c r="B11" s="14">
        <v>3</v>
      </c>
      <c r="C11" s="11" t="str">
        <f>IFERROR(VLOOKUP(B11&amp;$M$5,ZAPOTRZEBOWANIE!$B$6:$H$298,3,0),"")</f>
        <v>cząstki ziemniaka</v>
      </c>
      <c r="D11" s="12" t="str">
        <f>IFERROR(VLOOKUP(B11&amp;$M$5,ZAPOTRZEBOWANIE!$B$6:$H$298,5,0),"")</f>
        <v>kg</v>
      </c>
      <c r="E11" s="12">
        <v>90</v>
      </c>
      <c r="F11" s="74"/>
      <c r="G11" s="20" t="str">
        <f t="shared" ref="G11:G24" si="0">IF(F11="","0,00 zł",F11*E11)</f>
        <v>0,00 zł</v>
      </c>
      <c r="H11" s="16">
        <f>IFERROR(VLOOKUP(B11&amp;$M$5,ZAPOTRZEBOWANIE!$B$6:$H$298,7,0),"")</f>
        <v>0</v>
      </c>
      <c r="I11" s="18">
        <f t="shared" ref="I11:I24" si="1">H11*G11</f>
        <v>0</v>
      </c>
      <c r="J11" s="38">
        <f t="shared" ref="J11:J24" si="2">G11+I11</f>
        <v>0</v>
      </c>
      <c r="M11" s="75"/>
      <c r="O11" s="75"/>
      <c r="P11" s="75"/>
    </row>
    <row r="12" spans="2:16" ht="27" customHeight="1" x14ac:dyDescent="0.3">
      <c r="B12" s="14">
        <v>4</v>
      </c>
      <c r="C12" s="11" t="str">
        <f>IFERROR(VLOOKUP(B12&amp;$M$5,ZAPOTRZEBOWANIE!$B$6:$H$298,3,0),"")</f>
        <v>fasola szparagowa</v>
      </c>
      <c r="D12" s="12" t="str">
        <f>IFERROR(VLOOKUP(B12&amp;$M$5,ZAPOTRZEBOWANIE!$B$6:$H$298,5,0),"")</f>
        <v>kg</v>
      </c>
      <c r="E12" s="12">
        <v>90</v>
      </c>
      <c r="F12" s="74"/>
      <c r="G12" s="20" t="str">
        <f t="shared" si="0"/>
        <v>0,00 zł</v>
      </c>
      <c r="H12" s="16">
        <f>IFERROR(VLOOKUP(B12&amp;$M$5,ZAPOTRZEBOWANIE!$B$6:$H$298,7,0),"")</f>
        <v>0</v>
      </c>
      <c r="I12" s="18">
        <f t="shared" si="1"/>
        <v>0</v>
      </c>
      <c r="J12" s="38">
        <f t="shared" si="2"/>
        <v>0</v>
      </c>
      <c r="M12" s="75"/>
      <c r="O12" s="75"/>
      <c r="P12" s="75"/>
    </row>
    <row r="13" spans="2:16" ht="27" customHeight="1" x14ac:dyDescent="0.3">
      <c r="B13" s="14">
        <v>5</v>
      </c>
      <c r="C13" s="11" t="str">
        <f>IFERROR(VLOOKUP(B13&amp;$M$5,ZAPOTRZEBOWANIE!$B$6:$H$298,3,0),"")</f>
        <v>jagoda mrożona</v>
      </c>
      <c r="D13" s="12" t="str">
        <f>IFERROR(VLOOKUP(B13&amp;$M$5,ZAPOTRZEBOWANIE!$B$6:$H$298,5,0),"")</f>
        <v>kg</v>
      </c>
      <c r="E13" s="12">
        <v>20</v>
      </c>
      <c r="F13" s="74"/>
      <c r="G13" s="20" t="str">
        <f t="shared" si="0"/>
        <v>0,00 zł</v>
      </c>
      <c r="H13" s="16">
        <f>IFERROR(VLOOKUP(B13&amp;$M$5,ZAPOTRZEBOWANIE!$B$6:$H$298,7,0),"")</f>
        <v>0</v>
      </c>
      <c r="I13" s="18">
        <f t="shared" si="1"/>
        <v>0</v>
      </c>
      <c r="J13" s="38">
        <f t="shared" si="2"/>
        <v>0</v>
      </c>
      <c r="M13" s="75"/>
      <c r="O13" s="75"/>
      <c r="P13" s="75"/>
    </row>
    <row r="14" spans="2:16" ht="27" customHeight="1" x14ac:dyDescent="0.3">
      <c r="B14" s="14">
        <v>6</v>
      </c>
      <c r="C14" s="11" t="str">
        <f>IFERROR(VLOOKUP(B14&amp;$M$5,ZAPOTRZEBOWANIE!$B$6:$H$298,3,0),"")</f>
        <v>kalafior mrożony</v>
      </c>
      <c r="D14" s="12" t="str">
        <f>IFERROR(VLOOKUP(B14&amp;$M$5,ZAPOTRZEBOWANIE!$B$6:$H$298,5,0),"")</f>
        <v>kg</v>
      </c>
      <c r="E14" s="12">
        <v>90</v>
      </c>
      <c r="F14" s="74"/>
      <c r="G14" s="20" t="str">
        <f t="shared" si="0"/>
        <v>0,00 zł</v>
      </c>
      <c r="H14" s="16">
        <f>IFERROR(VLOOKUP(B14&amp;$M$5,ZAPOTRZEBOWANIE!$B$6:$H$298,7,0),"")</f>
        <v>0</v>
      </c>
      <c r="I14" s="18">
        <f t="shared" si="1"/>
        <v>0</v>
      </c>
      <c r="J14" s="38">
        <f t="shared" si="2"/>
        <v>0</v>
      </c>
      <c r="M14" s="75"/>
      <c r="O14" s="75"/>
      <c r="P14" s="75"/>
    </row>
    <row r="15" spans="2:16" ht="27" customHeight="1" x14ac:dyDescent="0.3">
      <c r="B15" s="14">
        <v>7</v>
      </c>
      <c r="C15" s="11" t="str">
        <f>IFERROR(VLOOKUP(B15&amp;$M$5,ZAPOTRZEBOWANIE!$B$6:$H$298,3,0),"")</f>
        <v>malina mrożona</v>
      </c>
      <c r="D15" s="12" t="str">
        <f>IFERROR(VLOOKUP(B15&amp;$M$5,ZAPOTRZEBOWANIE!$B$6:$H$298,5,0),"")</f>
        <v>kg</v>
      </c>
      <c r="E15" s="12">
        <v>20</v>
      </c>
      <c r="F15" s="74"/>
      <c r="G15" s="20" t="str">
        <f t="shared" si="0"/>
        <v>0,00 zł</v>
      </c>
      <c r="H15" s="16">
        <f>IFERROR(VLOOKUP(B15&amp;$M$5,ZAPOTRZEBOWANIE!$B$6:$H$298,7,0),"")</f>
        <v>0</v>
      </c>
      <c r="I15" s="18">
        <f t="shared" si="1"/>
        <v>0</v>
      </c>
      <c r="J15" s="38">
        <f t="shared" si="2"/>
        <v>0</v>
      </c>
      <c r="M15" s="75"/>
      <c r="O15" s="75"/>
      <c r="P15" s="75"/>
    </row>
    <row r="16" spans="2:16" ht="27" customHeight="1" x14ac:dyDescent="0.3">
      <c r="B16" s="14">
        <v>8</v>
      </c>
      <c r="C16" s="11" t="str">
        <f>IFERROR(VLOOKUP(B16&amp;$M$5,ZAPOTRZEBOWANIE!$B$6:$H$298,3,0),"")</f>
        <v>marchew kostka</v>
      </c>
      <c r="D16" s="12" t="str">
        <f>IFERROR(VLOOKUP(B16&amp;$M$5,ZAPOTRZEBOWANIE!$B$6:$H$298,5,0),"")</f>
        <v>kg</v>
      </c>
      <c r="E16" s="12">
        <v>90</v>
      </c>
      <c r="F16" s="74"/>
      <c r="G16" s="20" t="str">
        <f t="shared" si="0"/>
        <v>0,00 zł</v>
      </c>
      <c r="H16" s="16">
        <f>IFERROR(VLOOKUP(B16&amp;$M$5,ZAPOTRZEBOWANIE!$B$6:$H$298,7,0),"")</f>
        <v>0</v>
      </c>
      <c r="I16" s="18">
        <f t="shared" si="1"/>
        <v>0</v>
      </c>
      <c r="J16" s="38">
        <f t="shared" si="2"/>
        <v>0</v>
      </c>
      <c r="M16" s="75"/>
      <c r="O16" s="75"/>
      <c r="P16" s="75"/>
    </row>
    <row r="17" spans="2:16" ht="27" customHeight="1" x14ac:dyDescent="0.3">
      <c r="B17" s="14">
        <v>9</v>
      </c>
      <c r="C17" s="11" t="str">
        <f>IFERROR(VLOOKUP(B17&amp;$M$5,ZAPOTRZEBOWANIE!$B$6:$H$298,3,0),"")</f>
        <v>marchew z groszkiem</v>
      </c>
      <c r="D17" s="12" t="str">
        <f>IFERROR(VLOOKUP(B17&amp;$M$5,ZAPOTRZEBOWANIE!$B$6:$H$298,5,0),"")</f>
        <v>kg</v>
      </c>
      <c r="E17" s="12">
        <v>180</v>
      </c>
      <c r="F17" s="74"/>
      <c r="G17" s="20" t="str">
        <f t="shared" si="0"/>
        <v>0,00 zł</v>
      </c>
      <c r="H17" s="16">
        <f>IFERROR(VLOOKUP(B17&amp;$M$5,ZAPOTRZEBOWANIE!$B$6:$H$298,7,0),"")</f>
        <v>0</v>
      </c>
      <c r="I17" s="18">
        <f t="shared" si="1"/>
        <v>0</v>
      </c>
      <c r="J17" s="38">
        <f t="shared" si="2"/>
        <v>0</v>
      </c>
      <c r="M17" s="75"/>
      <c r="O17" s="75"/>
      <c r="P17" s="75"/>
    </row>
    <row r="18" spans="2:16" ht="27" customHeight="1" x14ac:dyDescent="0.3">
      <c r="B18" s="14">
        <v>10</v>
      </c>
      <c r="C18" s="11" t="str">
        <f>IFERROR(VLOOKUP(B18&amp;$M$5,ZAPOTRZEBOWANIE!$B$6:$H$298,3,0),"")</f>
        <v>mieszanka 7 składnikowa</v>
      </c>
      <c r="D18" s="12" t="str">
        <f>IFERROR(VLOOKUP(B18&amp;$M$5,ZAPOTRZEBOWANIE!$B$6:$H$298,5,0),"")</f>
        <v>kg</v>
      </c>
      <c r="E18" s="12">
        <v>90</v>
      </c>
      <c r="F18" s="74"/>
      <c r="G18" s="20" t="str">
        <f t="shared" si="0"/>
        <v>0,00 zł</v>
      </c>
      <c r="H18" s="16">
        <f>IFERROR(VLOOKUP(B18&amp;$M$5,ZAPOTRZEBOWANIE!$B$6:$H$298,7,0),"")</f>
        <v>0</v>
      </c>
      <c r="I18" s="18">
        <f t="shared" si="1"/>
        <v>0</v>
      </c>
      <c r="J18" s="38">
        <f t="shared" si="2"/>
        <v>0</v>
      </c>
      <c r="M18" s="75"/>
      <c r="O18" s="75"/>
      <c r="P18" s="75"/>
    </row>
    <row r="19" spans="2:16" ht="27" customHeight="1" x14ac:dyDescent="0.3">
      <c r="B19" s="14">
        <v>11</v>
      </c>
      <c r="C19" s="11" t="str">
        <f>IFERROR(VLOOKUP(B19&amp;$M$5,ZAPOTRZEBOWANIE!$B$6:$H$298,3,0),"")</f>
        <v>mieszanka chińska</v>
      </c>
      <c r="D19" s="12" t="str">
        <f>IFERROR(VLOOKUP(B19&amp;$M$5,ZAPOTRZEBOWANIE!$B$6:$H$298,5,0),"")</f>
        <v>kg</v>
      </c>
      <c r="E19" s="12">
        <v>100</v>
      </c>
      <c r="F19" s="74"/>
      <c r="G19" s="20" t="str">
        <f t="shared" si="0"/>
        <v>0,00 zł</v>
      </c>
      <c r="H19" s="16">
        <f>IFERROR(VLOOKUP(B19&amp;$M$5,ZAPOTRZEBOWANIE!$B$6:$H$298,7,0),"")</f>
        <v>0</v>
      </c>
      <c r="I19" s="18">
        <f t="shared" si="1"/>
        <v>0</v>
      </c>
      <c r="J19" s="38">
        <f t="shared" si="2"/>
        <v>0</v>
      </c>
      <c r="M19" s="75"/>
      <c r="O19" s="75"/>
      <c r="P19" s="75"/>
    </row>
    <row r="20" spans="2:16" ht="27" customHeight="1" x14ac:dyDescent="0.3">
      <c r="B20" s="14">
        <v>12</v>
      </c>
      <c r="C20" s="11" t="str">
        <f>IFERROR(VLOOKUP(B20&amp;$M$5,ZAPOTRZEBOWANIE!$B$6:$H$298,3,0),"")</f>
        <v>zupa królewska</v>
      </c>
      <c r="D20" s="12" t="str">
        <f>IFERROR(VLOOKUP(B20&amp;$M$5,ZAPOTRZEBOWANIE!$B$6:$H$298,5,0),"")</f>
        <v>kg</v>
      </c>
      <c r="E20" s="12">
        <v>100</v>
      </c>
      <c r="F20" s="74"/>
      <c r="G20" s="20" t="str">
        <f t="shared" si="0"/>
        <v>0,00 zł</v>
      </c>
      <c r="H20" s="16">
        <f>IFERROR(VLOOKUP(B20&amp;$M$5,ZAPOTRZEBOWANIE!$B$6:$H$298,7,0),"")</f>
        <v>0</v>
      </c>
      <c r="I20" s="18">
        <f t="shared" si="1"/>
        <v>0</v>
      </c>
      <c r="J20" s="38">
        <f t="shared" si="2"/>
        <v>0</v>
      </c>
      <c r="M20" s="75"/>
      <c r="O20" s="75"/>
      <c r="P20" s="75"/>
    </row>
    <row r="21" spans="2:16" ht="27" customHeight="1" x14ac:dyDescent="0.3">
      <c r="B21" s="14">
        <v>13</v>
      </c>
      <c r="C21" s="11" t="str">
        <f>IFERROR(VLOOKUP(B21&amp;$M$5,ZAPOTRZEBOWANIE!$B$6:$H$298,3,0),"")</f>
        <v>mieszanka kompotowa</v>
      </c>
      <c r="D21" s="12" t="str">
        <f>IFERROR(VLOOKUP(B21&amp;$M$5,ZAPOTRZEBOWANIE!$B$6:$H$298,5,0),"")</f>
        <v>kg</v>
      </c>
      <c r="E21" s="12">
        <v>240</v>
      </c>
      <c r="F21" s="74"/>
      <c r="G21" s="20" t="str">
        <f t="shared" si="0"/>
        <v>0,00 zł</v>
      </c>
      <c r="H21" s="16">
        <f>IFERROR(VLOOKUP(B21&amp;$M$5,ZAPOTRZEBOWANIE!$B$6:$H$298,7,0),"")</f>
        <v>0</v>
      </c>
      <c r="I21" s="18">
        <f t="shared" si="1"/>
        <v>0</v>
      </c>
      <c r="J21" s="38">
        <f t="shared" si="2"/>
        <v>0</v>
      </c>
      <c r="M21" s="75"/>
      <c r="O21" s="75"/>
      <c r="P21" s="75"/>
    </row>
    <row r="22" spans="2:16" ht="27" customHeight="1" x14ac:dyDescent="0.3">
      <c r="B22" s="14">
        <v>14</v>
      </c>
      <c r="C22" s="11" t="str">
        <f>IFERROR(VLOOKUP(B22&amp;$M$5,ZAPOTRZEBOWANIE!$B$6:$H$298,3,0),"")</f>
        <v xml:space="preserve">mieszanka ryżowa </v>
      </c>
      <c r="D22" s="12" t="str">
        <f>IFERROR(VLOOKUP(B22&amp;$M$5,ZAPOTRZEBOWANIE!$B$6:$H$298,5,0),"")</f>
        <v>kg</v>
      </c>
      <c r="E22" s="12">
        <v>80</v>
      </c>
      <c r="F22" s="74"/>
      <c r="G22" s="20" t="str">
        <f t="shared" si="0"/>
        <v>0,00 zł</v>
      </c>
      <c r="H22" s="16">
        <f>IFERROR(VLOOKUP(B22&amp;$M$5,ZAPOTRZEBOWANIE!$B$6:$H$298,7,0),"")</f>
        <v>0</v>
      </c>
      <c r="I22" s="18">
        <f t="shared" si="1"/>
        <v>0</v>
      </c>
      <c r="J22" s="38">
        <f t="shared" si="2"/>
        <v>0</v>
      </c>
      <c r="M22" s="75"/>
      <c r="O22" s="75"/>
      <c r="P22" s="75"/>
    </row>
    <row r="23" spans="2:16" ht="27" customHeight="1" x14ac:dyDescent="0.3">
      <c r="B23" s="14">
        <v>15</v>
      </c>
      <c r="C23" s="11" t="str">
        <f>IFERROR(VLOOKUP(B23&amp;$M$5,ZAPOTRZEBOWANIE!$B$6:$H$298,3,0),"")</f>
        <v>truskawka mrożona</v>
      </c>
      <c r="D23" s="12" t="str">
        <f>IFERROR(VLOOKUP(B23&amp;$M$5,ZAPOTRZEBOWANIE!$B$6:$H$298,5,0),"")</f>
        <v>kg</v>
      </c>
      <c r="E23" s="12">
        <v>60</v>
      </c>
      <c r="F23" s="74"/>
      <c r="G23" s="20" t="str">
        <f t="shared" si="0"/>
        <v>0,00 zł</v>
      </c>
      <c r="H23" s="16">
        <f>IFERROR(VLOOKUP(B23&amp;$M$5,ZAPOTRZEBOWANIE!$B$6:$H$298,7,0),"")</f>
        <v>0</v>
      </c>
      <c r="I23" s="18">
        <f t="shared" si="1"/>
        <v>0</v>
      </c>
      <c r="J23" s="38">
        <f t="shared" si="2"/>
        <v>0</v>
      </c>
      <c r="M23" s="75"/>
      <c r="O23" s="75"/>
      <c r="P23" s="75"/>
    </row>
    <row r="24" spans="2:16" ht="27" customHeight="1" thickBot="1" x14ac:dyDescent="0.35">
      <c r="B24" s="48">
        <v>16</v>
      </c>
      <c r="C24" s="49" t="str">
        <f>IFERROR(VLOOKUP(B24&amp;$M$5,ZAPOTRZEBOWANIE!$B$6:$H$298,3,0),"")</f>
        <v>zupa prezydencka</v>
      </c>
      <c r="D24" s="50" t="str">
        <f>IFERROR(VLOOKUP(B24&amp;$M$5,ZAPOTRZEBOWANIE!$B$6:$H$298,5,0),"")</f>
        <v>kg</v>
      </c>
      <c r="E24" s="50">
        <v>35</v>
      </c>
      <c r="F24" s="78"/>
      <c r="G24" s="51" t="str">
        <f t="shared" si="0"/>
        <v>0,00 zł</v>
      </c>
      <c r="H24" s="52">
        <f>IFERROR(VLOOKUP(B24&amp;$M$5,ZAPOTRZEBOWANIE!$B$6:$H$298,7,0),"")</f>
        <v>0</v>
      </c>
      <c r="I24" s="53">
        <f t="shared" si="1"/>
        <v>0</v>
      </c>
      <c r="J24" s="54">
        <f t="shared" si="2"/>
        <v>0</v>
      </c>
      <c r="M24" s="75"/>
      <c r="O24" s="75"/>
      <c r="P24" s="75"/>
    </row>
    <row r="25" spans="2:16" ht="27" customHeight="1" thickBot="1" x14ac:dyDescent="0.4">
      <c r="B25" s="55"/>
      <c r="C25" s="56" t="s">
        <v>101</v>
      </c>
      <c r="D25" s="55"/>
      <c r="E25" s="55"/>
      <c r="F25" s="80"/>
      <c r="G25" s="58">
        <f>SUM(G9:G24)</f>
        <v>0</v>
      </c>
      <c r="H25" s="57"/>
      <c r="I25" s="58">
        <f>SUM(I9:I24)</f>
        <v>0</v>
      </c>
      <c r="J25" s="58">
        <f>SUM(J9:J24)</f>
        <v>0</v>
      </c>
    </row>
    <row r="26" spans="2:16" ht="7.95" customHeight="1" x14ac:dyDescent="0.3"/>
    <row r="27" spans="2:16" ht="102" customHeight="1" x14ac:dyDescent="0.3">
      <c r="B27" s="116" t="s">
        <v>221</v>
      </c>
      <c r="C27" s="116"/>
      <c r="D27" s="116"/>
      <c r="E27" s="116"/>
      <c r="F27" s="116"/>
      <c r="G27" s="116"/>
      <c r="H27" s="116"/>
      <c r="I27" s="116"/>
      <c r="J27" s="116"/>
    </row>
    <row r="28" spans="2:16" ht="27" customHeight="1" x14ac:dyDescent="0.3"/>
    <row r="29" spans="2:16" ht="27" customHeight="1" x14ac:dyDescent="0.3">
      <c r="C29" s="107"/>
      <c r="D29" s="107"/>
      <c r="H29" s="107"/>
      <c r="I29" s="107"/>
      <c r="J29" s="107"/>
    </row>
    <row r="30" spans="2:16" ht="46.2" customHeight="1" x14ac:dyDescent="0.3">
      <c r="C30" s="108" t="s">
        <v>109</v>
      </c>
      <c r="D30" s="109"/>
      <c r="H30" s="118" t="s">
        <v>222</v>
      </c>
      <c r="I30" s="118"/>
      <c r="J30" s="118"/>
    </row>
    <row r="31" spans="2:16" ht="27" customHeight="1" x14ac:dyDescent="0.3"/>
  </sheetData>
  <mergeCells count="10">
    <mergeCell ref="I1:J1"/>
    <mergeCell ref="B4:J4"/>
    <mergeCell ref="C29:D29"/>
    <mergeCell ref="H29:J29"/>
    <mergeCell ref="C30:D30"/>
    <mergeCell ref="H30:J30"/>
    <mergeCell ref="B5:J5"/>
    <mergeCell ref="B6:J6"/>
    <mergeCell ref="B27:J27"/>
    <mergeCell ref="B2:J2"/>
  </mergeCells>
  <dataValidations count="1">
    <dataValidation type="list" allowBlank="1" showInputMessage="1" showErrorMessage="1" sqref="M5" xr:uid="{00000000-0002-0000-0400-000000000000}">
      <formula1>tb_asortyment</formula1>
    </dataValidation>
  </dataValidations>
  <pageMargins left="0.39370078740157483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FORMULARZ OFERTOWY</vt:lpstr>
      <vt:lpstr>ASORTYMENT</vt:lpstr>
      <vt:lpstr>ZAPOTRZEBOWANIE</vt:lpstr>
      <vt:lpstr>Mrożonki</vt:lpstr>
      <vt:lpstr>'FORMULARZ OFERTOWY'!Obszar_wydruku</vt:lpstr>
      <vt:lpstr>Mrożonki!Obszar_wydruku</vt:lpstr>
      <vt:lpstr>tb_asortyment</vt:lpstr>
      <vt:lpstr>tb_jednostkamiary</vt:lpstr>
      <vt:lpstr>tb_vat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Niedzielak</dc:creator>
  <cp:lastModifiedBy>Sebastian Niedzielak</cp:lastModifiedBy>
  <cp:lastPrinted>2022-12-20T10:12:12Z</cp:lastPrinted>
  <dcterms:created xsi:type="dcterms:W3CDTF">2022-01-13T19:34:45Z</dcterms:created>
  <dcterms:modified xsi:type="dcterms:W3CDTF">2022-12-29T12:03:53Z</dcterms:modified>
</cp:coreProperties>
</file>